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8d2b78e4e407bb0/Documents/Work/Manuscripts/hpaC paper/Files for NU prism data repository/"/>
    </mc:Choice>
  </mc:AlternateContent>
  <xr:revisionPtr revIDLastSave="465" documentId="8_{9E997C53-2990-487C-9221-05DCAB533745}" xr6:coauthVersionLast="47" xr6:coauthVersionMax="47" xr10:uidLastSave="{E1C87B8E-6944-466B-B44D-FE3B52710DDE}"/>
  <bookViews>
    <workbookView xWindow="0" yWindow="0" windowWidth="23040" windowHeight="12336" activeTab="1" xr2:uid="{13000A48-6374-43A2-8C20-2503ACBB55F5}"/>
  </bookViews>
  <sheets>
    <sheet name="Fig2A" sheetId="4" r:id="rId1"/>
    <sheet name="Fig2B" sheetId="1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4" i="12" l="1"/>
  <c r="O12" i="12"/>
  <c r="N12" i="12"/>
  <c r="M12" i="12"/>
  <c r="P11" i="12"/>
  <c r="O11" i="12"/>
  <c r="N11" i="12"/>
  <c r="M11" i="12"/>
  <c r="N6" i="12"/>
  <c r="M6" i="12"/>
  <c r="P5" i="12"/>
  <c r="O5" i="12"/>
  <c r="N5" i="12"/>
  <c r="M5" i="12"/>
  <c r="P4" i="12"/>
  <c r="O4" i="12"/>
  <c r="N4" i="12"/>
  <c r="M4" i="12"/>
  <c r="P12" i="12" l="1"/>
  <c r="P13" i="12"/>
  <c r="V11" i="12" s="1"/>
  <c r="P14" i="12"/>
  <c r="P6" i="12"/>
  <c r="P7" i="12"/>
  <c r="O14" i="12"/>
  <c r="N14" i="12"/>
  <c r="M14" i="12"/>
  <c r="O7" i="12"/>
  <c r="N7" i="12"/>
  <c r="M7" i="12"/>
  <c r="O13" i="12"/>
  <c r="N13" i="12"/>
  <c r="M13" i="12"/>
  <c r="O6" i="12"/>
  <c r="J4" i="4"/>
  <c r="M3" i="4"/>
  <c r="L3" i="4"/>
  <c r="K3" i="4"/>
  <c r="J3" i="4"/>
  <c r="V5" i="12" l="1"/>
  <c r="V4" i="12"/>
  <c r="T11" i="12"/>
  <c r="V12" i="12"/>
  <c r="U11" i="12"/>
  <c r="S5" i="12"/>
  <c r="T5" i="12"/>
  <c r="U5" i="12"/>
  <c r="S12" i="12"/>
  <c r="T12" i="12"/>
  <c r="U12" i="12"/>
  <c r="T4" i="12"/>
  <c r="S11" i="12"/>
  <c r="U4" i="12"/>
  <c r="M12" i="4" l="1"/>
  <c r="L12" i="4"/>
  <c r="K12" i="4"/>
  <c r="J12" i="4"/>
  <c r="M11" i="4"/>
  <c r="L11" i="4"/>
  <c r="K11" i="4"/>
  <c r="J11" i="4"/>
  <c r="M10" i="4"/>
  <c r="L10" i="4"/>
  <c r="K10" i="4"/>
  <c r="J10" i="4"/>
  <c r="O4" i="4" s="1"/>
  <c r="M9" i="4"/>
  <c r="R3" i="4" s="1"/>
  <c r="L9" i="4"/>
  <c r="Q3" i="4" s="1"/>
  <c r="K9" i="4"/>
  <c r="P3" i="4" s="1"/>
  <c r="J9" i="4"/>
  <c r="O3" i="4" s="1"/>
  <c r="M6" i="4"/>
  <c r="L6" i="4"/>
  <c r="K6" i="4"/>
  <c r="J6" i="4"/>
  <c r="M5" i="4"/>
  <c r="L5" i="4"/>
  <c r="K5" i="4"/>
  <c r="J5" i="4"/>
  <c r="M4" i="4"/>
  <c r="L4" i="4"/>
  <c r="K4" i="4"/>
  <c r="P4" i="4" l="1"/>
  <c r="R4" i="4"/>
  <c r="O6" i="4"/>
  <c r="P6" i="4"/>
  <c r="R6" i="4"/>
  <c r="Q5" i="4"/>
  <c r="Q4" i="4"/>
  <c r="Q6" i="4"/>
  <c r="O5" i="4"/>
  <c r="P5" i="4"/>
  <c r="R5" i="4"/>
</calcChain>
</file>

<file path=xl/sharedStrings.xml><?xml version="1.0" encoding="utf-8"?>
<sst xmlns="http://schemas.openxmlformats.org/spreadsheetml/2006/main" count="113" uniqueCount="30">
  <si>
    <t>N-1-60</t>
  </si>
  <si>
    <t>0 SPN</t>
  </si>
  <si>
    <t>0.8 SPN</t>
  </si>
  <si>
    <t>none</t>
  </si>
  <si>
    <t>CFU/ml</t>
  </si>
  <si>
    <t>Strain</t>
  </si>
  <si>
    <t>CFU/10 ul</t>
  </si>
  <si>
    <t>no IPTG</t>
  </si>
  <si>
    <t>biorep 1</t>
  </si>
  <si>
    <t>biorep 2</t>
  </si>
  <si>
    <t>biorep 3</t>
  </si>
  <si>
    <t>biorep 4</t>
  </si>
  <si>
    <t>Relative survival</t>
  </si>
  <si>
    <t>1 mM IPTG</t>
  </si>
  <si>
    <t>0.8 uM SPN (20')</t>
  </si>
  <si>
    <t>SPN, IPTG</t>
  </si>
  <si>
    <t>SPN rel surv</t>
  </si>
  <si>
    <t>+ IPTG</t>
  </si>
  <si>
    <t>Dilution</t>
  </si>
  <si>
    <t>Biorep 1</t>
  </si>
  <si>
    <t>Biorep 2</t>
  </si>
  <si>
    <t>Biorep 3</t>
  </si>
  <si>
    <t>Biorep 4</t>
  </si>
  <si>
    <t>Raw data</t>
  </si>
  <si>
    <t>0.8 µM SPN</t>
  </si>
  <si>
    <t>CRISPRi-pilE, N-5-22</t>
  </si>
  <si>
    <t>CRISPRi-pilE/hpaC(G277T), N-7-15</t>
  </si>
  <si>
    <r>
      <t>Δ</t>
    </r>
    <r>
      <rPr>
        <i/>
        <sz val="11"/>
        <color theme="1"/>
        <rFont val="Arial"/>
        <family val="2"/>
      </rPr>
      <t>pilE</t>
    </r>
    <r>
      <rPr>
        <sz val="11"/>
        <color theme="1"/>
        <rFont val="Arial"/>
        <family val="2"/>
      </rPr>
      <t>, N-1-69</t>
    </r>
  </si>
  <si>
    <r>
      <t>Δ</t>
    </r>
    <r>
      <rPr>
        <i/>
        <sz val="11"/>
        <color theme="1"/>
        <rFont val="Arial"/>
        <family val="2"/>
      </rPr>
      <t>hpaC</t>
    </r>
    <r>
      <rPr>
        <sz val="11"/>
        <color theme="1"/>
        <rFont val="Arial"/>
        <family val="2"/>
      </rPr>
      <t>, N-8-57</t>
    </r>
  </si>
  <si>
    <r>
      <t>Δ</t>
    </r>
    <r>
      <rPr>
        <i/>
        <sz val="11"/>
        <color theme="1"/>
        <rFont val="Arial"/>
        <family val="2"/>
      </rPr>
      <t>pilE</t>
    </r>
    <r>
      <rPr>
        <sz val="11"/>
        <color theme="1"/>
        <rFont val="Arial"/>
        <family val="2"/>
      </rPr>
      <t>Δ</t>
    </r>
    <r>
      <rPr>
        <i/>
        <sz val="11"/>
        <color theme="1"/>
        <rFont val="Arial"/>
        <family val="2"/>
      </rPr>
      <t>hpaC</t>
    </r>
    <r>
      <rPr>
        <sz val="11"/>
        <color theme="1"/>
        <rFont val="Arial"/>
        <family val="2"/>
      </rPr>
      <t>, N-8-61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</si>
</sst>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8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14" fontId="3" fillId="0" borderId="0" xfId="1" applyNumberFormat="1" applyFont="1"/>
    <xf numFmtId="0" fontId="3" fillId="0" borderId="0" xfId="1" applyFont="1"/>
    <xf numFmtId="0" fontId="3" fillId="0" borderId="0" xfId="1" applyFont="1" applyAlignment="1">
      <alignment horizontal="center"/>
    </xf>
    <xf numFmtId="0" fontId="4" fillId="0" borderId="0" xfId="0" applyFont="1"/>
    <xf numFmtId="0" fontId="4" fillId="0" borderId="0" xfId="1" applyFont="1" applyAlignment="1">
      <alignment horizontal="center"/>
    </xf>
    <xf numFmtId="0" fontId="4" fillId="0" borderId="0" xfId="1" applyFont="1"/>
    <xf numFmtId="11" fontId="3" fillId="0" borderId="0" xfId="1" applyNumberFormat="1" applyFont="1" applyAlignment="1">
      <alignment horizontal="center"/>
    </xf>
    <xf numFmtId="11" fontId="3" fillId="0" borderId="0" xfId="1" applyNumberFormat="1" applyFont="1"/>
    <xf numFmtId="0" fontId="3" fillId="0" borderId="0" xfId="1" quotePrefix="1" applyFont="1"/>
    <xf numFmtId="0" fontId="3" fillId="0" borderId="0" xfId="0" applyFont="1"/>
    <xf numFmtId="14" fontId="3" fillId="0" borderId="0" xfId="0" applyNumberFormat="1" applyFont="1"/>
    <xf numFmtId="11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2">
    <cellStyle name="Normal" xfId="0" builtinId="0"/>
    <cellStyle name="Normal 2" xfId="1" xr:uid="{380BC894-4AAA-406E-9B95-2B121DF0F6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F6145-5B02-4AE0-97BA-E7EBA064E4EA}">
  <dimension ref="A1:T37"/>
  <sheetViews>
    <sheetView workbookViewId="0">
      <selection sqref="A1:T1048576"/>
    </sheetView>
  </sheetViews>
  <sheetFormatPr defaultRowHeight="14.4" x14ac:dyDescent="0.3"/>
  <cols>
    <col min="1" max="1" width="11.77734375" style="11" bestFit="1" customWidth="1"/>
    <col min="2" max="2" width="8.21875" style="11" bestFit="1" customWidth="1"/>
    <col min="3" max="3" width="10" style="11" bestFit="1" customWidth="1"/>
    <col min="4" max="4" width="9.6640625" style="11" bestFit="1" customWidth="1"/>
    <col min="5" max="5" width="13.5546875" style="11" bestFit="1" customWidth="1"/>
    <col min="6" max="6" width="14.77734375" style="11" bestFit="1" customWidth="1"/>
    <col min="7" max="7" width="20.109375" style="11" bestFit="1" customWidth="1"/>
    <col min="8" max="8" width="4" style="11" customWidth="1"/>
    <col min="9" max="9" width="8.44140625" style="11" bestFit="1" customWidth="1"/>
    <col min="10" max="10" width="9.6640625" style="11" bestFit="1" customWidth="1"/>
    <col min="11" max="11" width="13.5546875" style="11" bestFit="1" customWidth="1"/>
    <col min="12" max="12" width="14.77734375" style="11" bestFit="1" customWidth="1"/>
    <col min="13" max="13" width="20.109375" style="11" bestFit="1" customWidth="1"/>
    <col min="14" max="14" width="3.5546875" style="11" customWidth="1"/>
    <col min="15" max="15" width="17.5546875" style="11" bestFit="1" customWidth="1"/>
    <col min="16" max="16" width="13.5546875" style="11" bestFit="1" customWidth="1"/>
    <col min="17" max="17" width="14.77734375" style="11" bestFit="1" customWidth="1"/>
    <col min="18" max="18" width="20.109375" style="11" bestFit="1" customWidth="1"/>
    <col min="19" max="20" width="8.88671875" style="11"/>
  </cols>
  <sheetData>
    <row r="1" spans="1:18" x14ac:dyDescent="0.3">
      <c r="C1" s="12"/>
      <c r="I1" s="5" t="s">
        <v>4</v>
      </c>
      <c r="O1" s="5" t="s">
        <v>12</v>
      </c>
    </row>
    <row r="2" spans="1:18" x14ac:dyDescent="0.3">
      <c r="A2" s="5" t="s">
        <v>23</v>
      </c>
      <c r="I2" s="11" t="s">
        <v>4</v>
      </c>
      <c r="J2" s="11" t="s">
        <v>0</v>
      </c>
      <c r="K2" s="11" t="s">
        <v>27</v>
      </c>
      <c r="L2" s="11" t="s">
        <v>28</v>
      </c>
      <c r="M2" s="11" t="s">
        <v>29</v>
      </c>
      <c r="O2" s="11" t="s">
        <v>0</v>
      </c>
      <c r="P2" s="11" t="s">
        <v>27</v>
      </c>
      <c r="Q2" s="11" t="s">
        <v>28</v>
      </c>
      <c r="R2" s="11" t="s">
        <v>29</v>
      </c>
    </row>
    <row r="3" spans="1:18" x14ac:dyDescent="0.3">
      <c r="A3" s="16" t="s">
        <v>1</v>
      </c>
      <c r="D3" s="11" t="s">
        <v>0</v>
      </c>
      <c r="E3" s="11" t="s">
        <v>27</v>
      </c>
      <c r="F3" s="11" t="s">
        <v>28</v>
      </c>
      <c r="G3" s="11" t="s">
        <v>29</v>
      </c>
      <c r="I3" s="5" t="s">
        <v>1</v>
      </c>
      <c r="J3" s="13">
        <f>AVERAGE(D5:D7)/0.01*D4</f>
        <v>30666666.666666664</v>
      </c>
      <c r="K3" s="13">
        <f>AVERAGE(E5:E7)/0.01*E4</f>
        <v>77666666.666666672</v>
      </c>
      <c r="L3" s="13">
        <f>AVERAGE(F5:F7)/0.01*F4</f>
        <v>58666666.666666664</v>
      </c>
      <c r="M3" s="13">
        <f>AVERAGE(G5:G7)/0.01*G4</f>
        <v>113333333.33333333</v>
      </c>
      <c r="O3" s="13">
        <f t="shared" ref="O3:R6" si="0">J9/J3</f>
        <v>3.5217391304347832E-2</v>
      </c>
      <c r="P3" s="13">
        <f t="shared" si="0"/>
        <v>2.6180257510729611E-5</v>
      </c>
      <c r="Q3" s="13">
        <f t="shared" si="0"/>
        <v>0.41477272727272729</v>
      </c>
      <c r="R3" s="13">
        <f t="shared" si="0"/>
        <v>3.4705882352941177E-2</v>
      </c>
    </row>
    <row r="4" spans="1:18" x14ac:dyDescent="0.3">
      <c r="A4" s="16"/>
      <c r="B4" s="15" t="s">
        <v>8</v>
      </c>
      <c r="C4" s="14" t="s">
        <v>18</v>
      </c>
      <c r="D4" s="13">
        <v>10000</v>
      </c>
      <c r="E4" s="13">
        <v>10000</v>
      </c>
      <c r="F4" s="13">
        <v>10000</v>
      </c>
      <c r="G4" s="13">
        <v>100000</v>
      </c>
      <c r="H4" s="13"/>
      <c r="J4" s="13">
        <f>AVERAGE(D9:D11)/0.01*D8</f>
        <v>4866666.666666666</v>
      </c>
      <c r="K4" s="13">
        <f>AVERAGE(E9:E11)/0.01*E8</f>
        <v>28333333.333333332</v>
      </c>
      <c r="L4" s="13">
        <f>AVERAGE(F9:F11)/0.01*F8</f>
        <v>53000000</v>
      </c>
      <c r="M4" s="13">
        <f>AVERAGE(G9:G11)/0.01*G8</f>
        <v>150000000</v>
      </c>
      <c r="O4" s="13">
        <f t="shared" si="0"/>
        <v>1.3356164383561646E-2</v>
      </c>
      <c r="P4" s="13">
        <f t="shared" si="0"/>
        <v>2.4705882352941178E-5</v>
      </c>
      <c r="Q4" s="13">
        <f t="shared" si="0"/>
        <v>0.22012578616352199</v>
      </c>
      <c r="R4" s="13">
        <f t="shared" si="0"/>
        <v>2.1777777777777778E-2</v>
      </c>
    </row>
    <row r="5" spans="1:18" x14ac:dyDescent="0.3">
      <c r="A5" s="16"/>
      <c r="B5" s="15"/>
      <c r="C5" s="15" t="s">
        <v>6</v>
      </c>
      <c r="D5" s="11">
        <v>20</v>
      </c>
      <c r="E5" s="11">
        <v>70</v>
      </c>
      <c r="F5" s="11">
        <v>52</v>
      </c>
      <c r="G5" s="11">
        <v>12</v>
      </c>
      <c r="J5" s="13">
        <f>AVERAGE(D13:D15)/0.01*D12</f>
        <v>24666666.666666664</v>
      </c>
      <c r="K5" s="13">
        <f t="shared" ref="K5:M5" si="1">AVERAGE(E13:E15)/0.01*E12</f>
        <v>9333333.333333334</v>
      </c>
      <c r="L5" s="13">
        <f t="shared" si="1"/>
        <v>45000000</v>
      </c>
      <c r="M5" s="13">
        <f t="shared" si="1"/>
        <v>53333333.333333328</v>
      </c>
      <c r="O5" s="13">
        <f t="shared" si="0"/>
        <v>1.9054054054054057E-2</v>
      </c>
      <c r="P5" s="13">
        <f t="shared" si="0"/>
        <v>7.142857142857142E-5</v>
      </c>
      <c r="Q5" s="13">
        <f t="shared" si="0"/>
        <v>0.13555555555555557</v>
      </c>
      <c r="R5" s="13">
        <f t="shared" si="0"/>
        <v>3.2500000000000001E-2</v>
      </c>
    </row>
    <row r="6" spans="1:18" x14ac:dyDescent="0.3">
      <c r="A6" s="16"/>
      <c r="B6" s="15"/>
      <c r="C6" s="15"/>
      <c r="D6" s="11">
        <v>33</v>
      </c>
      <c r="E6" s="11">
        <v>80</v>
      </c>
      <c r="F6" s="11">
        <v>63</v>
      </c>
      <c r="G6" s="11">
        <v>11</v>
      </c>
      <c r="J6" s="13">
        <f>AVERAGE(D17:D19)/0.01*D16</f>
        <v>60666666.666666664</v>
      </c>
      <c r="K6" s="13">
        <f t="shared" ref="K6:M6" si="2">AVERAGE(E17:E19)/0.01*E16</f>
        <v>45333333.333333328</v>
      </c>
      <c r="L6" s="13">
        <f t="shared" si="2"/>
        <v>57666666.666666664</v>
      </c>
      <c r="M6" s="13">
        <f t="shared" si="2"/>
        <v>42333333.333333328</v>
      </c>
      <c r="O6" s="13">
        <f t="shared" si="0"/>
        <v>9.0659340659340656E-2</v>
      </c>
      <c r="P6" s="13">
        <f t="shared" si="0"/>
        <v>6.4705882352941171E-5</v>
      </c>
      <c r="Q6" s="13">
        <f t="shared" si="0"/>
        <v>0.13641618497109828</v>
      </c>
      <c r="R6" s="13">
        <f t="shared" si="0"/>
        <v>2.6771653543307086E-2</v>
      </c>
    </row>
    <row r="7" spans="1:18" x14ac:dyDescent="0.3">
      <c r="A7" s="16"/>
      <c r="B7" s="15"/>
      <c r="C7" s="15"/>
      <c r="D7" s="11">
        <v>39</v>
      </c>
      <c r="E7" s="11">
        <v>83</v>
      </c>
      <c r="F7" s="11">
        <v>61</v>
      </c>
      <c r="G7" s="11">
        <v>11</v>
      </c>
      <c r="J7" s="13"/>
      <c r="K7" s="13"/>
      <c r="L7" s="13"/>
      <c r="M7" s="13"/>
    </row>
    <row r="8" spans="1:18" x14ac:dyDescent="0.3">
      <c r="A8" s="16"/>
      <c r="B8" s="15" t="s">
        <v>9</v>
      </c>
      <c r="C8" s="14" t="s">
        <v>18</v>
      </c>
      <c r="D8" s="13">
        <v>1000</v>
      </c>
      <c r="E8" s="13">
        <v>10000</v>
      </c>
      <c r="F8" s="13">
        <v>10000</v>
      </c>
      <c r="G8" s="13">
        <v>100000</v>
      </c>
      <c r="H8" s="13"/>
      <c r="I8" s="11" t="s">
        <v>4</v>
      </c>
      <c r="J8" s="11" t="s">
        <v>0</v>
      </c>
      <c r="K8" s="11" t="s">
        <v>27</v>
      </c>
      <c r="L8" s="11" t="s">
        <v>28</v>
      </c>
      <c r="M8" s="11" t="s">
        <v>29</v>
      </c>
    </row>
    <row r="9" spans="1:18" x14ac:dyDescent="0.3">
      <c r="A9" s="16"/>
      <c r="B9" s="15"/>
      <c r="C9" s="15" t="s">
        <v>6</v>
      </c>
      <c r="D9" s="11">
        <v>39</v>
      </c>
      <c r="E9" s="11">
        <v>28</v>
      </c>
      <c r="F9" s="11">
        <v>46</v>
      </c>
      <c r="G9" s="11">
        <v>15</v>
      </c>
      <c r="I9" s="5" t="s">
        <v>2</v>
      </c>
      <c r="J9" s="13">
        <f>AVERAGE(D23:D25)/0.01*D22</f>
        <v>1080000</v>
      </c>
      <c r="K9" s="13">
        <f t="shared" ref="K9:M9" si="3">AVERAGE(E23:E25)/0.01*E22</f>
        <v>2033.3333333333333</v>
      </c>
      <c r="L9" s="13">
        <f t="shared" si="3"/>
        <v>24333333.333333332</v>
      </c>
      <c r="M9" s="13">
        <f t="shared" si="3"/>
        <v>3933333.3333333335</v>
      </c>
    </row>
    <row r="10" spans="1:18" x14ac:dyDescent="0.3">
      <c r="A10" s="16"/>
      <c r="B10" s="15"/>
      <c r="C10" s="15"/>
      <c r="D10" s="11">
        <v>48</v>
      </c>
      <c r="E10" s="11">
        <v>27</v>
      </c>
      <c r="F10" s="11">
        <v>47</v>
      </c>
      <c r="G10" s="11">
        <v>20</v>
      </c>
      <c r="J10" s="13">
        <f>AVERAGE(D27:D29)/0.01*D26</f>
        <v>65000</v>
      </c>
      <c r="K10" s="13">
        <f t="shared" ref="K10:M10" si="4">AVERAGE(E27:E29)/0.01*E26</f>
        <v>700</v>
      </c>
      <c r="L10" s="13">
        <f t="shared" si="4"/>
        <v>11666666.666666666</v>
      </c>
      <c r="M10" s="13">
        <f t="shared" si="4"/>
        <v>3266666.6666666665</v>
      </c>
    </row>
    <row r="11" spans="1:18" x14ac:dyDescent="0.3">
      <c r="A11" s="16"/>
      <c r="B11" s="15"/>
      <c r="C11" s="15"/>
      <c r="D11" s="11">
        <v>59</v>
      </c>
      <c r="E11" s="11">
        <v>30</v>
      </c>
      <c r="F11" s="11">
        <v>66</v>
      </c>
      <c r="G11" s="11">
        <v>10</v>
      </c>
      <c r="J11" s="13">
        <f>AVERAGE(D31:D33)/0.01*D30</f>
        <v>470000</v>
      </c>
      <c r="K11" s="13">
        <f t="shared" ref="K11:M11" si="5">AVERAGE(E31:E33)/0.01*E30</f>
        <v>666.66666666666663</v>
      </c>
      <c r="L11" s="13">
        <f t="shared" si="5"/>
        <v>6100000</v>
      </c>
      <c r="M11" s="13">
        <f t="shared" si="5"/>
        <v>1733333.3333333333</v>
      </c>
    </row>
    <row r="12" spans="1:18" x14ac:dyDescent="0.3">
      <c r="A12" s="16"/>
      <c r="B12" s="15" t="s">
        <v>10</v>
      </c>
      <c r="C12" s="14" t="s">
        <v>18</v>
      </c>
      <c r="D12" s="13">
        <v>10000</v>
      </c>
      <c r="E12" s="13">
        <v>10000</v>
      </c>
      <c r="F12" s="13">
        <v>10000</v>
      </c>
      <c r="G12" s="13">
        <v>10000</v>
      </c>
      <c r="H12" s="13"/>
      <c r="J12" s="13">
        <f>AVERAGE(D35:D37)/0.01*D34</f>
        <v>5500000</v>
      </c>
      <c r="K12" s="13">
        <f t="shared" ref="K12:M12" si="6">AVERAGE(E35:E37)/0.01*E34</f>
        <v>2933.333333333333</v>
      </c>
      <c r="L12" s="13">
        <f t="shared" si="6"/>
        <v>7866666.666666667</v>
      </c>
      <c r="M12" s="13">
        <f t="shared" si="6"/>
        <v>1133333.3333333333</v>
      </c>
    </row>
    <row r="13" spans="1:18" x14ac:dyDescent="0.3">
      <c r="A13" s="16"/>
      <c r="B13" s="15"/>
      <c r="C13" s="15" t="s">
        <v>6</v>
      </c>
      <c r="D13" s="11">
        <v>19</v>
      </c>
      <c r="E13" s="11">
        <v>13</v>
      </c>
      <c r="F13" s="11">
        <v>36</v>
      </c>
      <c r="G13" s="11">
        <v>50</v>
      </c>
    </row>
    <row r="14" spans="1:18" x14ac:dyDescent="0.3">
      <c r="A14" s="16"/>
      <c r="B14" s="15"/>
      <c r="C14" s="15"/>
      <c r="D14" s="11">
        <v>23</v>
      </c>
      <c r="E14" s="11">
        <v>7</v>
      </c>
      <c r="F14" s="11">
        <v>47</v>
      </c>
      <c r="G14" s="11">
        <v>55</v>
      </c>
    </row>
    <row r="15" spans="1:18" x14ac:dyDescent="0.3">
      <c r="A15" s="16"/>
      <c r="B15" s="15"/>
      <c r="C15" s="15"/>
      <c r="D15" s="11">
        <v>32</v>
      </c>
      <c r="E15" s="11">
        <v>8</v>
      </c>
      <c r="F15" s="11">
        <v>52</v>
      </c>
      <c r="G15" s="11">
        <v>55</v>
      </c>
    </row>
    <row r="16" spans="1:18" x14ac:dyDescent="0.3">
      <c r="A16" s="16"/>
      <c r="B16" s="15" t="s">
        <v>11</v>
      </c>
      <c r="C16" s="14" t="s">
        <v>18</v>
      </c>
      <c r="D16" s="13">
        <v>10000</v>
      </c>
      <c r="E16" s="13">
        <v>10000</v>
      </c>
      <c r="F16" s="13">
        <v>10000</v>
      </c>
      <c r="G16" s="13">
        <v>10000</v>
      </c>
      <c r="H16" s="13"/>
    </row>
    <row r="17" spans="1:8" x14ac:dyDescent="0.3">
      <c r="A17" s="16"/>
      <c r="B17" s="15"/>
      <c r="C17" s="15" t="s">
        <v>6</v>
      </c>
      <c r="D17" s="11">
        <v>64</v>
      </c>
      <c r="E17" s="11">
        <v>52</v>
      </c>
      <c r="F17" s="11">
        <v>59</v>
      </c>
      <c r="G17" s="11">
        <v>51</v>
      </c>
    </row>
    <row r="18" spans="1:8" x14ac:dyDescent="0.3">
      <c r="A18" s="16"/>
      <c r="B18" s="15"/>
      <c r="C18" s="15"/>
      <c r="D18" s="11">
        <v>53</v>
      </c>
      <c r="E18" s="11">
        <v>49</v>
      </c>
      <c r="F18" s="11">
        <v>62</v>
      </c>
      <c r="G18" s="11">
        <v>38</v>
      </c>
    </row>
    <row r="19" spans="1:8" x14ac:dyDescent="0.3">
      <c r="A19" s="16"/>
      <c r="B19" s="15"/>
      <c r="C19" s="15"/>
      <c r="D19" s="11">
        <v>65</v>
      </c>
      <c r="E19" s="11">
        <v>35</v>
      </c>
      <c r="F19" s="11">
        <v>52</v>
      </c>
      <c r="G19" s="11">
        <v>38</v>
      </c>
    </row>
    <row r="21" spans="1:8" x14ac:dyDescent="0.3">
      <c r="A21" s="16" t="s">
        <v>24</v>
      </c>
      <c r="D21" s="11" t="s">
        <v>0</v>
      </c>
      <c r="E21" s="11" t="s">
        <v>27</v>
      </c>
      <c r="F21" s="11" t="s">
        <v>28</v>
      </c>
      <c r="G21" s="11" t="s">
        <v>29</v>
      </c>
    </row>
    <row r="22" spans="1:8" x14ac:dyDescent="0.3">
      <c r="A22" s="16"/>
      <c r="B22" s="15" t="s">
        <v>8</v>
      </c>
      <c r="C22" s="14" t="s">
        <v>18</v>
      </c>
      <c r="D22" s="13">
        <v>100</v>
      </c>
      <c r="E22" s="13">
        <v>1</v>
      </c>
      <c r="F22" s="13">
        <v>10000</v>
      </c>
      <c r="G22" s="13">
        <v>1000</v>
      </c>
      <c r="H22" s="13"/>
    </row>
    <row r="23" spans="1:8" x14ac:dyDescent="0.3">
      <c r="A23" s="16"/>
      <c r="B23" s="15"/>
      <c r="C23" s="15" t="s">
        <v>6</v>
      </c>
      <c r="D23" s="11">
        <v>102</v>
      </c>
      <c r="E23" s="11">
        <v>23</v>
      </c>
      <c r="F23" s="11">
        <v>18</v>
      </c>
      <c r="G23" s="11">
        <v>39</v>
      </c>
    </row>
    <row r="24" spans="1:8" x14ac:dyDescent="0.3">
      <c r="A24" s="16"/>
      <c r="B24" s="15"/>
      <c r="C24" s="15"/>
      <c r="D24" s="11">
        <v>109</v>
      </c>
      <c r="E24" s="11">
        <v>22</v>
      </c>
      <c r="F24" s="11">
        <v>28</v>
      </c>
      <c r="G24" s="11">
        <v>48</v>
      </c>
    </row>
    <row r="25" spans="1:8" x14ac:dyDescent="0.3">
      <c r="A25" s="16"/>
      <c r="B25" s="15"/>
      <c r="C25" s="15"/>
      <c r="D25" s="11">
        <v>113</v>
      </c>
      <c r="E25" s="11">
        <v>16</v>
      </c>
      <c r="F25" s="11">
        <v>27</v>
      </c>
      <c r="G25" s="11">
        <v>31</v>
      </c>
    </row>
    <row r="26" spans="1:8" x14ac:dyDescent="0.3">
      <c r="A26" s="16"/>
      <c r="B26" s="15" t="s">
        <v>9</v>
      </c>
      <c r="C26" s="14" t="s">
        <v>18</v>
      </c>
      <c r="D26" s="13">
        <v>10</v>
      </c>
      <c r="E26" s="13">
        <v>1</v>
      </c>
      <c r="F26" s="13">
        <v>10000</v>
      </c>
      <c r="G26" s="13">
        <v>1000</v>
      </c>
      <c r="H26" s="13"/>
    </row>
    <row r="27" spans="1:8" x14ac:dyDescent="0.3">
      <c r="A27" s="16"/>
      <c r="B27" s="15"/>
      <c r="C27" s="15" t="s">
        <v>6</v>
      </c>
      <c r="D27" s="11">
        <v>67</v>
      </c>
      <c r="E27" s="11">
        <v>8</v>
      </c>
      <c r="F27" s="11">
        <v>11</v>
      </c>
      <c r="G27" s="11">
        <v>37</v>
      </c>
    </row>
    <row r="28" spans="1:8" x14ac:dyDescent="0.3">
      <c r="A28" s="16"/>
      <c r="B28" s="15"/>
      <c r="C28" s="15"/>
      <c r="D28" s="11">
        <v>63</v>
      </c>
      <c r="E28" s="11">
        <v>9</v>
      </c>
      <c r="F28" s="11">
        <v>16</v>
      </c>
      <c r="G28" s="11">
        <v>29</v>
      </c>
    </row>
    <row r="29" spans="1:8" x14ac:dyDescent="0.3">
      <c r="A29" s="16"/>
      <c r="B29" s="15"/>
      <c r="C29" s="15"/>
      <c r="D29" s="11">
        <v>65</v>
      </c>
      <c r="E29" s="11">
        <v>4</v>
      </c>
      <c r="F29" s="11">
        <v>8</v>
      </c>
      <c r="G29" s="11">
        <v>32</v>
      </c>
    </row>
    <row r="30" spans="1:8" x14ac:dyDescent="0.3">
      <c r="A30" s="16"/>
      <c r="B30" s="15" t="s">
        <v>10</v>
      </c>
      <c r="C30" s="14" t="s">
        <v>18</v>
      </c>
      <c r="D30" s="13">
        <v>100</v>
      </c>
      <c r="E30" s="13">
        <v>1</v>
      </c>
      <c r="F30" s="13">
        <v>1000</v>
      </c>
      <c r="G30" s="13">
        <v>1000</v>
      </c>
      <c r="H30" s="13"/>
    </row>
    <row r="31" spans="1:8" x14ac:dyDescent="0.3">
      <c r="A31" s="16"/>
      <c r="B31" s="15"/>
      <c r="C31" s="15" t="s">
        <v>6</v>
      </c>
      <c r="D31" s="11">
        <v>47</v>
      </c>
      <c r="E31" s="11">
        <v>5</v>
      </c>
      <c r="F31" s="11">
        <v>61</v>
      </c>
      <c r="G31" s="11">
        <v>17</v>
      </c>
    </row>
    <row r="32" spans="1:8" x14ac:dyDescent="0.3">
      <c r="A32" s="16"/>
      <c r="B32" s="15"/>
      <c r="C32" s="15"/>
      <c r="D32" s="11">
        <v>47</v>
      </c>
      <c r="E32" s="11">
        <v>6</v>
      </c>
      <c r="F32" s="11">
        <v>61</v>
      </c>
      <c r="G32" s="11">
        <v>13</v>
      </c>
    </row>
    <row r="33" spans="1:8" x14ac:dyDescent="0.3">
      <c r="A33" s="16"/>
      <c r="B33" s="15"/>
      <c r="C33" s="15"/>
      <c r="D33" s="11">
        <v>47</v>
      </c>
      <c r="E33" s="11">
        <v>9</v>
      </c>
      <c r="F33" s="11">
        <v>61</v>
      </c>
      <c r="G33" s="11">
        <v>22</v>
      </c>
    </row>
    <row r="34" spans="1:8" x14ac:dyDescent="0.3">
      <c r="A34" s="16"/>
      <c r="B34" s="15" t="s">
        <v>11</v>
      </c>
      <c r="C34" s="14" t="s">
        <v>18</v>
      </c>
      <c r="D34" s="13">
        <v>1000</v>
      </c>
      <c r="E34" s="13">
        <v>1</v>
      </c>
      <c r="F34" s="13">
        <v>1000</v>
      </c>
      <c r="G34" s="13">
        <v>1000</v>
      </c>
      <c r="H34" s="13"/>
    </row>
    <row r="35" spans="1:8" x14ac:dyDescent="0.3">
      <c r="A35" s="16"/>
      <c r="B35" s="15"/>
      <c r="C35" s="15" t="s">
        <v>6</v>
      </c>
      <c r="D35" s="11">
        <v>62</v>
      </c>
      <c r="E35" s="11">
        <v>17</v>
      </c>
      <c r="F35" s="11">
        <v>90</v>
      </c>
      <c r="G35" s="11">
        <v>9</v>
      </c>
    </row>
    <row r="36" spans="1:8" x14ac:dyDescent="0.3">
      <c r="A36" s="16"/>
      <c r="B36" s="15"/>
      <c r="C36" s="15"/>
      <c r="D36" s="11">
        <v>56</v>
      </c>
      <c r="E36" s="11">
        <v>47</v>
      </c>
      <c r="F36" s="11">
        <v>76</v>
      </c>
      <c r="G36" s="11">
        <v>13</v>
      </c>
    </row>
    <row r="37" spans="1:8" x14ac:dyDescent="0.3">
      <c r="A37" s="16"/>
      <c r="B37" s="15"/>
      <c r="C37" s="15"/>
      <c r="D37" s="11">
        <v>47</v>
      </c>
      <c r="E37" s="11">
        <v>24</v>
      </c>
      <c r="F37" s="11">
        <v>70</v>
      </c>
      <c r="G37" s="11">
        <v>12</v>
      </c>
    </row>
  </sheetData>
  <mergeCells count="18">
    <mergeCell ref="C5:C7"/>
    <mergeCell ref="C9:C11"/>
    <mergeCell ref="C13:C15"/>
    <mergeCell ref="C17:C19"/>
    <mergeCell ref="A21:A37"/>
    <mergeCell ref="B22:B25"/>
    <mergeCell ref="B26:B29"/>
    <mergeCell ref="A3:A19"/>
    <mergeCell ref="B16:B19"/>
    <mergeCell ref="B12:B15"/>
    <mergeCell ref="B8:B11"/>
    <mergeCell ref="B4:B7"/>
    <mergeCell ref="B30:B33"/>
    <mergeCell ref="B34:B37"/>
    <mergeCell ref="C23:C25"/>
    <mergeCell ref="C27:C29"/>
    <mergeCell ref="C31:C33"/>
    <mergeCell ref="C35:C3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3AEEF-AA3D-4828-B005-D46DA30BF4D3}">
  <dimension ref="A1:W24"/>
  <sheetViews>
    <sheetView tabSelected="1" workbookViewId="0">
      <selection activeCell="O21" sqref="O21"/>
    </sheetView>
  </sheetViews>
  <sheetFormatPr defaultRowHeight="14.4" x14ac:dyDescent="0.3"/>
  <cols>
    <col min="1" max="1" width="16.5546875" style="3" bestFit="1" customWidth="1"/>
    <col min="2" max="2" width="10" style="3" bestFit="1" customWidth="1"/>
    <col min="3" max="10" width="9.6640625" style="4" bestFit="1" customWidth="1"/>
    <col min="11" max="11" width="2" style="3" customWidth="1"/>
    <col min="12" max="12" width="16.33203125" style="3" bestFit="1" customWidth="1"/>
    <col min="13" max="16" width="9.6640625" style="4" bestFit="1" customWidth="1"/>
    <col min="17" max="17" width="2.44140625" style="4" customWidth="1"/>
    <col min="18" max="18" width="13.21875" style="4" bestFit="1" customWidth="1"/>
    <col min="19" max="21" width="9.109375" style="4" bestFit="1" customWidth="1"/>
    <col min="22" max="22" width="9.109375" style="3" bestFit="1" customWidth="1"/>
    <col min="23" max="23" width="8.88671875" style="3"/>
    <col min="24" max="16384" width="8.88671875" style="1"/>
  </cols>
  <sheetData>
    <row r="1" spans="1:22" x14ac:dyDescent="0.3">
      <c r="B1" s="2"/>
    </row>
    <row r="2" spans="1:22" x14ac:dyDescent="0.3">
      <c r="A2" s="5" t="s">
        <v>23</v>
      </c>
      <c r="C2" s="17" t="s">
        <v>25</v>
      </c>
      <c r="D2" s="17"/>
      <c r="E2" s="17"/>
      <c r="F2" s="17"/>
      <c r="G2" s="17" t="s">
        <v>26</v>
      </c>
      <c r="H2" s="17"/>
      <c r="I2" s="17"/>
      <c r="J2" s="17"/>
      <c r="M2" s="17" t="s">
        <v>25</v>
      </c>
      <c r="N2" s="17"/>
      <c r="O2" s="17"/>
      <c r="P2" s="17"/>
      <c r="Q2" s="6"/>
      <c r="R2" s="3"/>
      <c r="S2" s="17" t="s">
        <v>25</v>
      </c>
      <c r="T2" s="17"/>
      <c r="U2" s="17"/>
      <c r="V2" s="17"/>
    </row>
    <row r="3" spans="1:22" x14ac:dyDescent="0.3">
      <c r="B3" s="4" t="s">
        <v>5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19</v>
      </c>
      <c r="H3" s="4" t="s">
        <v>20</v>
      </c>
      <c r="I3" s="4" t="s">
        <v>21</v>
      </c>
      <c r="J3" s="4" t="s">
        <v>22</v>
      </c>
      <c r="L3" s="7" t="s">
        <v>4</v>
      </c>
      <c r="M3" s="4" t="s">
        <v>19</v>
      </c>
      <c r="N3" s="4" t="s">
        <v>20</v>
      </c>
      <c r="O3" s="4" t="s">
        <v>21</v>
      </c>
      <c r="P3" s="4" t="s">
        <v>22</v>
      </c>
      <c r="R3" s="7" t="s">
        <v>16</v>
      </c>
      <c r="S3" s="4" t="s">
        <v>19</v>
      </c>
      <c r="T3" s="4" t="s">
        <v>20</v>
      </c>
      <c r="U3" s="4" t="s">
        <v>21</v>
      </c>
      <c r="V3" s="4" t="s">
        <v>22</v>
      </c>
    </row>
    <row r="4" spans="1:22" x14ac:dyDescent="0.3">
      <c r="A4" s="19" t="s">
        <v>3</v>
      </c>
      <c r="B4" s="4" t="s">
        <v>18</v>
      </c>
      <c r="C4" s="8">
        <v>100000</v>
      </c>
      <c r="D4" s="8">
        <v>100000</v>
      </c>
      <c r="E4" s="8">
        <v>100000</v>
      </c>
      <c r="F4" s="9">
        <v>100000</v>
      </c>
      <c r="G4" s="8">
        <v>100000</v>
      </c>
      <c r="H4" s="8">
        <v>100000</v>
      </c>
      <c r="I4" s="8">
        <v>100000</v>
      </c>
      <c r="J4" s="9">
        <v>100000</v>
      </c>
      <c r="L4" s="3" t="s">
        <v>3</v>
      </c>
      <c r="M4" s="8">
        <f>AVERAGE(C5:C7)/0.01*C4</f>
        <v>303333333.33333331</v>
      </c>
      <c r="N4" s="8">
        <f>AVERAGE(D5:D7)/0.01*D4</f>
        <v>526666666.66666663</v>
      </c>
      <c r="O4" s="8">
        <f>AVERAGE(E5:E7)/0.01*E4</f>
        <v>403333333.33333337</v>
      </c>
      <c r="P4" s="8">
        <f>AVERAGE(F5:F7)/0.01*F4</f>
        <v>266666666.66666666</v>
      </c>
      <c r="Q4" s="8"/>
      <c r="R4" s="3" t="s">
        <v>7</v>
      </c>
      <c r="S4" s="8">
        <f t="shared" ref="S4:V5" si="0">M6/M4</f>
        <v>0.11098901098901098</v>
      </c>
      <c r="T4" s="8">
        <f t="shared" si="0"/>
        <v>0.14683544303797469</v>
      </c>
      <c r="U4" s="8">
        <f t="shared" si="0"/>
        <v>0.23305785123966941</v>
      </c>
      <c r="V4" s="8">
        <f t="shared" si="0"/>
        <v>0.1575</v>
      </c>
    </row>
    <row r="5" spans="1:22" x14ac:dyDescent="0.3">
      <c r="A5" s="19"/>
      <c r="B5" s="18" t="s">
        <v>6</v>
      </c>
      <c r="C5" s="4">
        <v>28</v>
      </c>
      <c r="D5" s="4">
        <v>61</v>
      </c>
      <c r="E5" s="4">
        <v>41</v>
      </c>
      <c r="F5" s="3">
        <v>24</v>
      </c>
      <c r="G5" s="4">
        <v>36</v>
      </c>
      <c r="H5" s="4">
        <v>24</v>
      </c>
      <c r="I5" s="4">
        <v>51</v>
      </c>
      <c r="J5" s="3">
        <v>24</v>
      </c>
      <c r="L5" s="3" t="s">
        <v>13</v>
      </c>
      <c r="M5" s="8">
        <f>AVERAGE(C9:C11)/0.01*C8</f>
        <v>803333333.33333325</v>
      </c>
      <c r="N5" s="8">
        <f>AVERAGE(D9:D11)/0.01*D8</f>
        <v>686666666.66666675</v>
      </c>
      <c r="O5" s="8">
        <f>AVERAGE(E9:E11)/0.01*E8</f>
        <v>890000000</v>
      </c>
      <c r="P5" s="8">
        <f>AVERAGE(F9:F11)/0.01*F8</f>
        <v>423333333.33333331</v>
      </c>
      <c r="Q5" s="8"/>
      <c r="R5" s="10" t="s">
        <v>17</v>
      </c>
      <c r="S5" s="8">
        <f t="shared" si="0"/>
        <v>4.3568464730290458E-3</v>
      </c>
      <c r="T5" s="8">
        <f t="shared" si="0"/>
        <v>8.8834951456310662E-3</v>
      </c>
      <c r="U5" s="8">
        <f t="shared" si="0"/>
        <v>4.4943820224719105E-3</v>
      </c>
      <c r="V5" s="8">
        <f t="shared" si="0"/>
        <v>2.4173228346456694E-3</v>
      </c>
    </row>
    <row r="6" spans="1:22" x14ac:dyDescent="0.3">
      <c r="A6" s="19"/>
      <c r="B6" s="18"/>
      <c r="C6" s="4">
        <v>37</v>
      </c>
      <c r="D6" s="4">
        <v>39</v>
      </c>
      <c r="E6" s="4">
        <v>49</v>
      </c>
      <c r="F6" s="3">
        <v>31</v>
      </c>
      <c r="G6" s="4">
        <v>47</v>
      </c>
      <c r="H6" s="4">
        <v>46</v>
      </c>
      <c r="I6" s="4">
        <v>43</v>
      </c>
      <c r="J6" s="3">
        <v>25</v>
      </c>
      <c r="L6" s="3" t="s">
        <v>14</v>
      </c>
      <c r="M6" s="8">
        <f>AVERAGE(C13:C15)/0.01*C12</f>
        <v>33666666.666666664</v>
      </c>
      <c r="N6" s="8">
        <f>AVERAGE(D13:D15)/0.01*D12</f>
        <v>77333333.333333328</v>
      </c>
      <c r="O6" s="8">
        <f t="shared" ref="O6" si="1">AVERAGE(E13:E15)/0.01*E12</f>
        <v>94000000</v>
      </c>
      <c r="P6" s="8">
        <f>AVERAGE(F13:F15)/0.01*F12</f>
        <v>42000000</v>
      </c>
      <c r="Q6" s="8"/>
      <c r="R6" s="3"/>
      <c r="V6" s="4"/>
    </row>
    <row r="7" spans="1:22" x14ac:dyDescent="0.3">
      <c r="A7" s="19"/>
      <c r="B7" s="18"/>
      <c r="C7" s="4">
        <v>26</v>
      </c>
      <c r="D7" s="4">
        <v>58</v>
      </c>
      <c r="E7" s="4">
        <v>31</v>
      </c>
      <c r="F7" s="3">
        <v>25</v>
      </c>
      <c r="G7" s="4">
        <v>43</v>
      </c>
      <c r="H7" s="4">
        <v>36</v>
      </c>
      <c r="I7" s="4">
        <v>55</v>
      </c>
      <c r="J7" s="3">
        <v>27</v>
      </c>
      <c r="L7" s="3" t="s">
        <v>15</v>
      </c>
      <c r="M7" s="8">
        <f t="shared" ref="M7:O7" si="2">AVERAGE(C17:C19)/0.01*C16</f>
        <v>3500000</v>
      </c>
      <c r="N7" s="8">
        <f t="shared" si="2"/>
        <v>6100000</v>
      </c>
      <c r="O7" s="8">
        <f t="shared" si="2"/>
        <v>4000000</v>
      </c>
      <c r="P7" s="8">
        <f>AVERAGE(F17:F19)/0.01*F16</f>
        <v>1023333.3333333333</v>
      </c>
      <c r="Q7" s="8"/>
    </row>
    <row r="8" spans="1:22" x14ac:dyDescent="0.3">
      <c r="A8" s="19" t="s">
        <v>13</v>
      </c>
      <c r="B8" s="4" t="s">
        <v>18</v>
      </c>
      <c r="C8" s="8">
        <v>100000</v>
      </c>
      <c r="D8" s="8">
        <v>100000</v>
      </c>
      <c r="E8" s="8">
        <v>100000</v>
      </c>
      <c r="F8" s="9">
        <v>100000</v>
      </c>
      <c r="G8" s="8">
        <v>100000</v>
      </c>
      <c r="H8" s="8">
        <v>100000</v>
      </c>
      <c r="I8" s="8">
        <v>100000</v>
      </c>
      <c r="J8" s="9">
        <v>100000</v>
      </c>
      <c r="M8" s="8"/>
      <c r="N8" s="8"/>
      <c r="O8" s="8"/>
      <c r="P8" s="8"/>
      <c r="Q8" s="8"/>
    </row>
    <row r="9" spans="1:22" x14ac:dyDescent="0.3">
      <c r="A9" s="19"/>
      <c r="B9" s="18" t="s">
        <v>6</v>
      </c>
      <c r="C9" s="4">
        <v>84</v>
      </c>
      <c r="D9" s="4">
        <v>69</v>
      </c>
      <c r="E9" s="4">
        <v>97</v>
      </c>
      <c r="F9" s="3">
        <v>40</v>
      </c>
      <c r="G9" s="4">
        <v>86</v>
      </c>
      <c r="H9" s="4">
        <v>78</v>
      </c>
      <c r="I9" s="4">
        <v>99</v>
      </c>
      <c r="J9" s="3">
        <v>11</v>
      </c>
      <c r="L9" s="6"/>
      <c r="M9" s="17" t="s">
        <v>26</v>
      </c>
      <c r="N9" s="17"/>
      <c r="O9" s="17"/>
      <c r="P9" s="17"/>
      <c r="Q9" s="8"/>
      <c r="R9" s="3"/>
      <c r="S9" s="17" t="s">
        <v>26</v>
      </c>
      <c r="T9" s="17"/>
      <c r="U9" s="17"/>
      <c r="V9" s="17"/>
    </row>
    <row r="10" spans="1:22" x14ac:dyDescent="0.3">
      <c r="A10" s="19"/>
      <c r="B10" s="18"/>
      <c r="C10" s="4">
        <v>84</v>
      </c>
      <c r="D10" s="4">
        <v>61</v>
      </c>
      <c r="E10" s="4">
        <v>82</v>
      </c>
      <c r="F10" s="3">
        <v>36</v>
      </c>
      <c r="G10" s="4">
        <v>103</v>
      </c>
      <c r="H10" s="4">
        <v>111</v>
      </c>
      <c r="I10" s="4">
        <v>84</v>
      </c>
      <c r="J10" s="3">
        <v>21</v>
      </c>
      <c r="L10" s="7" t="s">
        <v>4</v>
      </c>
      <c r="M10" s="4" t="s">
        <v>19</v>
      </c>
      <c r="N10" s="4" t="s">
        <v>20</v>
      </c>
      <c r="O10" s="4" t="s">
        <v>21</v>
      </c>
      <c r="P10" s="4" t="s">
        <v>22</v>
      </c>
      <c r="R10" s="7" t="s">
        <v>16</v>
      </c>
      <c r="S10" s="4" t="s">
        <v>19</v>
      </c>
      <c r="T10" s="4" t="s">
        <v>20</v>
      </c>
      <c r="U10" s="4" t="s">
        <v>21</v>
      </c>
      <c r="V10" s="4" t="s">
        <v>22</v>
      </c>
    </row>
    <row r="11" spans="1:22" x14ac:dyDescent="0.3">
      <c r="A11" s="19"/>
      <c r="B11" s="18"/>
      <c r="C11" s="4">
        <v>73</v>
      </c>
      <c r="D11" s="4">
        <v>76</v>
      </c>
      <c r="E11" s="4">
        <v>88</v>
      </c>
      <c r="F11" s="3">
        <v>51</v>
      </c>
      <c r="G11" s="4">
        <v>97</v>
      </c>
      <c r="H11" s="4">
        <v>100</v>
      </c>
      <c r="I11" s="4">
        <v>82</v>
      </c>
      <c r="J11" s="3">
        <v>17</v>
      </c>
      <c r="L11" s="3" t="s">
        <v>3</v>
      </c>
      <c r="M11" s="8">
        <f>AVERAGE(G5:G7)/0.01*G4</f>
        <v>420000000</v>
      </c>
      <c r="N11" s="8">
        <f>AVERAGE(H5:H7)/0.01*H4</f>
        <v>353333333.33333337</v>
      </c>
      <c r="O11" s="8">
        <f>AVERAGE(I5:I7)/0.01*I4</f>
        <v>496666666.66666663</v>
      </c>
      <c r="P11" s="8">
        <f>AVERAGE(J5:J7)/0.01*J4</f>
        <v>253333333.33333331</v>
      </c>
      <c r="R11" s="3" t="s">
        <v>7</v>
      </c>
      <c r="S11" s="8">
        <f t="shared" ref="S11:V12" si="3">M13/M11</f>
        <v>0.45714285714285713</v>
      </c>
      <c r="T11" s="8">
        <f t="shared" si="3"/>
        <v>0.37075471698113205</v>
      </c>
      <c r="U11" s="8">
        <f t="shared" si="3"/>
        <v>0.24697986577181208</v>
      </c>
      <c r="V11" s="8">
        <f t="shared" si="3"/>
        <v>0.23552631578947369</v>
      </c>
    </row>
    <row r="12" spans="1:22" x14ac:dyDescent="0.3">
      <c r="A12" s="19" t="s">
        <v>14</v>
      </c>
      <c r="B12" s="4" t="s">
        <v>18</v>
      </c>
      <c r="C12" s="8">
        <v>10000</v>
      </c>
      <c r="D12" s="8">
        <v>10000</v>
      </c>
      <c r="E12" s="8">
        <v>10000</v>
      </c>
      <c r="F12" s="9">
        <v>10000</v>
      </c>
      <c r="G12" s="8">
        <v>10000</v>
      </c>
      <c r="H12" s="8">
        <v>10000</v>
      </c>
      <c r="I12" s="8">
        <v>10000</v>
      </c>
      <c r="J12" s="9">
        <v>10000</v>
      </c>
      <c r="L12" s="3" t="s">
        <v>13</v>
      </c>
      <c r="M12" s="8">
        <f>AVERAGE(G9:G11)/0.01*G8</f>
        <v>953333333.33333325</v>
      </c>
      <c r="N12" s="8">
        <f>AVERAGE(H9:H11)/0.01*H8</f>
        <v>963333333.33333325</v>
      </c>
      <c r="O12" s="8">
        <f>AVERAGE(I9:I11)/0.01*I8</f>
        <v>883333333.33333325</v>
      </c>
      <c r="P12" s="8">
        <f>AVERAGE(J9:J11)/0.01*J8</f>
        <v>163333333.33333331</v>
      </c>
      <c r="Q12" s="8"/>
      <c r="R12" s="10" t="s">
        <v>17</v>
      </c>
      <c r="S12" s="8">
        <f t="shared" si="3"/>
        <v>0.1</v>
      </c>
      <c r="T12" s="8">
        <f t="shared" si="3"/>
        <v>0.14048442906574396</v>
      </c>
      <c r="U12" s="8">
        <f t="shared" si="3"/>
        <v>0.14981132075471701</v>
      </c>
      <c r="V12" s="8">
        <f t="shared" si="3"/>
        <v>3.9387755102040817E-2</v>
      </c>
    </row>
    <row r="13" spans="1:22" x14ac:dyDescent="0.3">
      <c r="A13" s="19"/>
      <c r="B13" s="18" t="s">
        <v>6</v>
      </c>
      <c r="C13" s="4">
        <v>30</v>
      </c>
      <c r="D13" s="4">
        <v>83</v>
      </c>
      <c r="E13" s="4">
        <v>103</v>
      </c>
      <c r="F13" s="3">
        <v>48</v>
      </c>
      <c r="G13" s="4">
        <v>171</v>
      </c>
      <c r="H13" s="4">
        <v>106</v>
      </c>
      <c r="I13" s="4">
        <v>115</v>
      </c>
      <c r="J13" s="3">
        <v>61</v>
      </c>
      <c r="L13" s="3" t="s">
        <v>14</v>
      </c>
      <c r="M13" s="8">
        <f>AVERAGE(G13:G15)/0.01*G12</f>
        <v>192000000</v>
      </c>
      <c r="N13" s="8">
        <f>AVERAGE(H13:H15)/0.01*H12</f>
        <v>131000000</v>
      </c>
      <c r="O13" s="8">
        <f>AVERAGE(I13:I15)/0.01*I12</f>
        <v>122666666.66666666</v>
      </c>
      <c r="P13" s="8">
        <f>AVERAGE(J13:J15)/0.01*J12</f>
        <v>59666666.666666664</v>
      </c>
      <c r="Q13" s="8"/>
    </row>
    <row r="14" spans="1:22" x14ac:dyDescent="0.3">
      <c r="A14" s="19"/>
      <c r="B14" s="18"/>
      <c r="C14" s="4">
        <v>27</v>
      </c>
      <c r="D14" s="4">
        <v>74</v>
      </c>
      <c r="E14" s="4">
        <v>75</v>
      </c>
      <c r="F14" s="3">
        <v>43</v>
      </c>
      <c r="G14" s="4">
        <v>196</v>
      </c>
      <c r="H14" s="4">
        <v>146</v>
      </c>
      <c r="I14" s="4">
        <v>115</v>
      </c>
      <c r="J14" s="3">
        <v>59</v>
      </c>
      <c r="L14" s="3" t="s">
        <v>15</v>
      </c>
      <c r="M14" s="8">
        <f>AVERAGE(G17:G19)/0.01*G16</f>
        <v>95333333.333333328</v>
      </c>
      <c r="N14" s="8">
        <f>AVERAGE(H17:H19)/0.01*H16</f>
        <v>135333333.33333334</v>
      </c>
      <c r="O14" s="8">
        <f>AVERAGE(I17:I19)/0.01*I16</f>
        <v>132333333.33333334</v>
      </c>
      <c r="P14" s="8">
        <f>AVERAGE(J17:J19)/0.01*J16</f>
        <v>6433333.333333333</v>
      </c>
    </row>
    <row r="15" spans="1:22" x14ac:dyDescent="0.3">
      <c r="A15" s="19"/>
      <c r="B15" s="18"/>
      <c r="C15" s="4">
        <v>44</v>
      </c>
      <c r="D15" s="4">
        <v>75</v>
      </c>
      <c r="E15" s="4">
        <v>104</v>
      </c>
      <c r="F15" s="3">
        <v>35</v>
      </c>
      <c r="G15" s="4">
        <v>209</v>
      </c>
      <c r="H15" s="4">
        <v>141</v>
      </c>
      <c r="I15" s="4">
        <v>138</v>
      </c>
      <c r="J15" s="3">
        <v>59</v>
      </c>
      <c r="Q15" s="6"/>
    </row>
    <row r="16" spans="1:22" x14ac:dyDescent="0.3">
      <c r="A16" s="19" t="s">
        <v>15</v>
      </c>
      <c r="B16" s="4" t="s">
        <v>18</v>
      </c>
      <c r="C16" s="8">
        <v>1000</v>
      </c>
      <c r="D16" s="8">
        <v>1000</v>
      </c>
      <c r="E16" s="8">
        <v>1000</v>
      </c>
      <c r="F16" s="9">
        <v>100</v>
      </c>
      <c r="G16" s="8">
        <v>10000</v>
      </c>
      <c r="H16" s="8">
        <v>10000</v>
      </c>
      <c r="I16" s="8">
        <v>10000</v>
      </c>
      <c r="J16" s="9">
        <v>1000</v>
      </c>
      <c r="Q16" s="8"/>
    </row>
    <row r="17" spans="1:17" x14ac:dyDescent="0.3">
      <c r="A17" s="19"/>
      <c r="B17" s="18" t="s">
        <v>6</v>
      </c>
      <c r="C17" s="4">
        <v>50</v>
      </c>
      <c r="D17" s="4">
        <v>66</v>
      </c>
      <c r="E17" s="4">
        <v>40</v>
      </c>
      <c r="F17" s="3">
        <v>102</v>
      </c>
      <c r="G17" s="4">
        <v>94</v>
      </c>
      <c r="H17" s="4">
        <v>138</v>
      </c>
      <c r="I17" s="4">
        <v>116</v>
      </c>
      <c r="J17" s="3">
        <v>85</v>
      </c>
      <c r="Q17" s="8"/>
    </row>
    <row r="18" spans="1:17" x14ac:dyDescent="0.3">
      <c r="A18" s="19"/>
      <c r="B18" s="18"/>
      <c r="C18" s="4">
        <v>26</v>
      </c>
      <c r="D18" s="4">
        <v>66</v>
      </c>
      <c r="E18" s="4">
        <v>40</v>
      </c>
      <c r="F18" s="3">
        <v>106</v>
      </c>
      <c r="G18" s="4">
        <v>90</v>
      </c>
      <c r="H18" s="4">
        <v>135</v>
      </c>
      <c r="I18" s="4">
        <v>159</v>
      </c>
      <c r="J18" s="3">
        <v>76</v>
      </c>
    </row>
    <row r="19" spans="1:17" x14ac:dyDescent="0.3">
      <c r="A19" s="19"/>
      <c r="B19" s="18"/>
      <c r="C19" s="4">
        <v>29</v>
      </c>
      <c r="D19" s="4">
        <v>51</v>
      </c>
      <c r="E19" s="4">
        <v>40</v>
      </c>
      <c r="F19" s="3">
        <v>99</v>
      </c>
      <c r="G19" s="4">
        <v>102</v>
      </c>
      <c r="H19" s="4">
        <v>133</v>
      </c>
      <c r="I19" s="4">
        <v>122</v>
      </c>
      <c r="J19" s="3">
        <v>32</v>
      </c>
    </row>
    <row r="20" spans="1:17" x14ac:dyDescent="0.3">
      <c r="B20" s="7"/>
      <c r="C20" s="8"/>
      <c r="D20" s="8"/>
      <c r="E20" s="8"/>
      <c r="G20" s="8"/>
      <c r="H20" s="8"/>
      <c r="I20" s="8"/>
      <c r="M20" s="8"/>
      <c r="N20" s="8"/>
      <c r="O20" s="8"/>
      <c r="P20" s="8"/>
      <c r="Q20" s="8"/>
    </row>
    <row r="21" spans="1:17" x14ac:dyDescent="0.3">
      <c r="B21" s="7"/>
    </row>
    <row r="22" spans="1:17" x14ac:dyDescent="0.3">
      <c r="B22" s="7"/>
      <c r="M22" s="8"/>
      <c r="N22" s="8"/>
      <c r="O22" s="8"/>
      <c r="P22" s="8"/>
      <c r="Q22" s="8"/>
    </row>
    <row r="23" spans="1:17" x14ac:dyDescent="0.3">
      <c r="B23" s="7"/>
    </row>
    <row r="24" spans="1:17" x14ac:dyDescent="0.3">
      <c r="B24" s="7"/>
      <c r="C24" s="8"/>
      <c r="D24" s="8"/>
      <c r="E24" s="8"/>
      <c r="F24" s="8"/>
      <c r="G24" s="8"/>
      <c r="H24" s="8"/>
      <c r="I24" s="8"/>
      <c r="J24" s="8"/>
    </row>
  </sheetData>
  <mergeCells count="14">
    <mergeCell ref="B17:B19"/>
    <mergeCell ref="A16:A19"/>
    <mergeCell ref="A12:A15"/>
    <mergeCell ref="A8:A11"/>
    <mergeCell ref="C2:F2"/>
    <mergeCell ref="B5:B7"/>
    <mergeCell ref="A4:A7"/>
    <mergeCell ref="S2:V2"/>
    <mergeCell ref="S9:V9"/>
    <mergeCell ref="B9:B11"/>
    <mergeCell ref="B13:B15"/>
    <mergeCell ref="G2:J2"/>
    <mergeCell ref="M2:P2"/>
    <mergeCell ref="M9:P9"/>
  </mergeCells>
  <phoneticPr fontId="2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Fig2A</vt:lpstr>
      <vt:lpstr>Fig2B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Hu</dc:creator>
  <cp:lastModifiedBy>Linda Hu</cp:lastModifiedBy>
  <dcterms:created xsi:type="dcterms:W3CDTF">2025-07-25T21:04:42Z</dcterms:created>
  <dcterms:modified xsi:type="dcterms:W3CDTF">2025-09-29T17:47:27Z</dcterms:modified>
</cp:coreProperties>
</file>