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Data Availability/Figure3/"/>
    </mc:Choice>
  </mc:AlternateContent>
  <xr:revisionPtr revIDLastSave="0" documentId="13_ncr:1_{0FFFA0CE-EA2F-8B41-9CD3-3C79E891EFEC}" xr6:coauthVersionLast="47" xr6:coauthVersionMax="47" xr10:uidLastSave="{00000000-0000-0000-0000-000000000000}"/>
  <bookViews>
    <workbookView xWindow="0" yWindow="500" windowWidth="28800" windowHeight="17500" xr2:uid="{6BFF5F95-3EFF-1240-80DE-144C197EE587}"/>
  </bookViews>
  <sheets>
    <sheet name="Fig 3A Summary (TNFa)" sheetId="5" r:id="rId1"/>
    <sheet name="Fig 3B Summary (PMAi)" sheetId="7" r:id="rId2"/>
    <sheet name="Fig 3C Summary (JQ1)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7" l="1"/>
  <c r="G28" i="7"/>
  <c r="F28" i="7"/>
  <c r="E28" i="7"/>
  <c r="D28" i="7"/>
  <c r="C28" i="7"/>
  <c r="F32" i="7" l="1"/>
  <c r="G32" i="7"/>
  <c r="H32" i="7"/>
  <c r="C32" i="7"/>
  <c r="D32" i="7"/>
  <c r="E32" i="7"/>
  <c r="H20" i="7" l="1"/>
  <c r="G20" i="7"/>
  <c r="F20" i="7"/>
  <c r="E20" i="7"/>
  <c r="D20" i="7"/>
  <c r="C20" i="7"/>
  <c r="C24" i="7" s="1"/>
  <c r="H12" i="7"/>
  <c r="G12" i="7"/>
  <c r="F12" i="7"/>
  <c r="E12" i="7"/>
  <c r="D12" i="7"/>
  <c r="C12" i="7"/>
  <c r="C16" i="7" s="1"/>
  <c r="E24" i="7" l="1"/>
  <c r="F24" i="7"/>
  <c r="D24" i="7"/>
  <c r="G24" i="7"/>
  <c r="H24" i="7"/>
  <c r="E16" i="7"/>
  <c r="D16" i="7"/>
  <c r="F16" i="7"/>
  <c r="G16" i="7"/>
  <c r="H16" i="7"/>
  <c r="G3" i="7"/>
  <c r="F3" i="7"/>
  <c r="H3" i="7"/>
  <c r="H7" i="7" s="1"/>
  <c r="E3" i="7"/>
  <c r="D3" i="7"/>
  <c r="C3" i="7"/>
  <c r="H28" i="10"/>
  <c r="E28" i="10"/>
  <c r="C28" i="10"/>
  <c r="G28" i="10"/>
  <c r="F28" i="10"/>
  <c r="D28" i="10"/>
  <c r="F7" i="7" l="1"/>
  <c r="G7" i="7"/>
  <c r="E7" i="7"/>
  <c r="D7" i="7"/>
  <c r="C7" i="7"/>
  <c r="G32" i="10"/>
  <c r="H32" i="10"/>
  <c r="F32" i="10"/>
  <c r="D32" i="10"/>
  <c r="C32" i="10"/>
  <c r="E32" i="10"/>
  <c r="D4" i="10"/>
  <c r="E4" i="10"/>
  <c r="F4" i="10"/>
  <c r="G4" i="10"/>
  <c r="H4" i="10"/>
  <c r="C4" i="10"/>
  <c r="D12" i="10"/>
  <c r="E12" i="10"/>
  <c r="F12" i="10"/>
  <c r="G12" i="10"/>
  <c r="H12" i="10"/>
  <c r="C12" i="10"/>
  <c r="D20" i="10"/>
  <c r="E20" i="10"/>
  <c r="F20" i="10"/>
  <c r="G20" i="10"/>
  <c r="H20" i="10"/>
  <c r="C20" i="10"/>
  <c r="H24" i="10" l="1"/>
  <c r="G24" i="10"/>
  <c r="F24" i="10"/>
  <c r="E24" i="10"/>
  <c r="D24" i="10"/>
  <c r="C24" i="10"/>
  <c r="H16" i="10"/>
  <c r="G16" i="10"/>
  <c r="F16" i="10"/>
  <c r="E16" i="10"/>
  <c r="D16" i="10"/>
  <c r="C16" i="10"/>
  <c r="H8" i="10"/>
  <c r="G8" i="10"/>
  <c r="F8" i="10"/>
  <c r="E8" i="10"/>
  <c r="D8" i="10"/>
  <c r="C8" i="10"/>
  <c r="G33" i="5"/>
  <c r="H33" i="5"/>
  <c r="F33" i="5"/>
  <c r="E33" i="5"/>
  <c r="D33" i="5"/>
  <c r="C33" i="5"/>
  <c r="F25" i="5"/>
  <c r="E25" i="5"/>
  <c r="D25" i="5"/>
  <c r="C25" i="5"/>
  <c r="D17" i="5"/>
  <c r="E17" i="5"/>
  <c r="F17" i="5"/>
  <c r="C17" i="5"/>
  <c r="E8" i="5"/>
  <c r="F8" i="5"/>
  <c r="D8" i="5"/>
  <c r="C8" i="5"/>
</calcChain>
</file>

<file path=xl/sharedStrings.xml><?xml version="1.0" encoding="utf-8"?>
<sst xmlns="http://schemas.openxmlformats.org/spreadsheetml/2006/main" count="213" uniqueCount="51">
  <si>
    <t xml:space="preserve">Samples </t>
  </si>
  <si>
    <t>DMSO/DMSO</t>
  </si>
  <si>
    <t>DMSO/JQ1 100 nM</t>
  </si>
  <si>
    <t>MLN100/water</t>
  </si>
  <si>
    <t>MLN100/JQ1 100 nM</t>
  </si>
  <si>
    <t>MLN200/water</t>
  </si>
  <si>
    <t>MLN200/JQ1 100 nM</t>
  </si>
  <si>
    <t>T1</t>
  </si>
  <si>
    <t>DMSO/water</t>
  </si>
  <si>
    <t>T2</t>
  </si>
  <si>
    <t>T3</t>
  </si>
  <si>
    <t>T4</t>
  </si>
  <si>
    <t>T5</t>
  </si>
  <si>
    <t>T6</t>
  </si>
  <si>
    <t>n1</t>
  </si>
  <si>
    <t>n2</t>
  </si>
  <si>
    <t>n3</t>
  </si>
  <si>
    <t xml:space="preserve">Sample </t>
  </si>
  <si>
    <t>DMSO/TNFa</t>
  </si>
  <si>
    <t>MLN200/TNFa</t>
  </si>
  <si>
    <t xml:space="preserve">avg. p24 (pg/mL) </t>
  </si>
  <si>
    <t>A</t>
  </si>
  <si>
    <t>B</t>
  </si>
  <si>
    <t>C</t>
  </si>
  <si>
    <t>MLN/water</t>
  </si>
  <si>
    <t>D</t>
  </si>
  <si>
    <t>MLN/TNFa</t>
  </si>
  <si>
    <t>SD</t>
  </si>
  <si>
    <t>EXP230207</t>
  </si>
  <si>
    <t>EXP230227A</t>
  </si>
  <si>
    <t>EXP230321</t>
  </si>
  <si>
    <t>EXP230516A</t>
  </si>
  <si>
    <t xml:space="preserve">DMSO/TNFa </t>
  </si>
  <si>
    <t xml:space="preserve">MLN100/TNFa </t>
  </si>
  <si>
    <t xml:space="preserve">MLN200/TNFa </t>
  </si>
  <si>
    <t>FC</t>
  </si>
  <si>
    <t>DMSO/MLN 100</t>
  </si>
  <si>
    <t xml:space="preserve">DMSO/MLN 200 </t>
  </si>
  <si>
    <t xml:space="preserve">PMAi/MLN 100 </t>
  </si>
  <si>
    <t xml:space="preserve">PMAi/MLN 200 </t>
  </si>
  <si>
    <t>MLN100/DMSO</t>
  </si>
  <si>
    <t>MLN200/DMSO</t>
  </si>
  <si>
    <t>EXP230711</t>
  </si>
  <si>
    <t>EXP230425B</t>
  </si>
  <si>
    <t>T1*</t>
  </si>
  <si>
    <t>EXP230802</t>
  </si>
  <si>
    <t>EXP230802_1</t>
  </si>
  <si>
    <t xml:space="preserve">PMAi 125,000x DMSO </t>
  </si>
  <si>
    <t>EXP240723 r1</t>
  </si>
  <si>
    <t>EXP240723 r2</t>
  </si>
  <si>
    <t>EXP240723 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</si>
</sst>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0" fillId="0" borderId="1" xfId="0" applyBorder="1"/>
    <xf numFmtId="43" fontId="0" fillId="0" borderId="1" xfId="1" applyFont="1" applyFill="1" applyBorder="1" applyAlignment="1">
      <alignment horizontal="right"/>
    </xf>
    <xf numFmtId="43" fontId="2" fillId="0" borderId="1" xfId="1" applyFont="1" applyFill="1" applyBorder="1" applyAlignment="1">
      <alignment horizontal="right"/>
    </xf>
    <xf numFmtId="43" fontId="0" fillId="0" borderId="1" xfId="1" applyFont="1" applyFill="1" applyBorder="1"/>
    <xf numFmtId="43" fontId="6" fillId="0" borderId="1" xfId="1" applyFont="1" applyBorder="1"/>
    <xf numFmtId="0" fontId="0" fillId="0" borderId="1" xfId="0" applyBorder="1" applyAlignment="1">
      <alignment horizontal="right"/>
    </xf>
    <xf numFmtId="43" fontId="0" fillId="0" borderId="0" xfId="1" applyFont="1"/>
    <xf numFmtId="0" fontId="8" fillId="0" borderId="1" xfId="0" applyFont="1" applyBorder="1"/>
    <xf numFmtId="0" fontId="0" fillId="0" borderId="1" xfId="0" applyBorder="1" applyAlignment="1">
      <alignment horizontal="left"/>
    </xf>
    <xf numFmtId="0" fontId="4" fillId="0" borderId="1" xfId="0" applyFont="1" applyBorder="1"/>
    <xf numFmtId="0" fontId="9" fillId="0" borderId="1" xfId="0" applyFont="1" applyBorder="1"/>
    <xf numFmtId="43" fontId="7" fillId="0" borderId="1" xfId="1" applyFont="1" applyFill="1" applyBorder="1" applyAlignment="1">
      <alignment horizontal="right"/>
    </xf>
    <xf numFmtId="43" fontId="9" fillId="0" borderId="1" xfId="1" applyFont="1" applyBorder="1"/>
    <xf numFmtId="43" fontId="3" fillId="0" borderId="1" xfId="1" applyFont="1" applyFill="1" applyBorder="1"/>
    <xf numFmtId="2" fontId="0" fillId="0" borderId="0" xfId="0" applyNumberFormat="1" applyAlignment="1">
      <alignment horizontal="right"/>
    </xf>
    <xf numFmtId="2" fontId="0" fillId="0" borderId="0" xfId="0" applyNumberFormat="1"/>
    <xf numFmtId="43" fontId="3" fillId="0" borderId="1" xfId="1" applyFont="1" applyBorder="1"/>
    <xf numFmtId="43" fontId="0" fillId="0" borderId="1" xfId="1" applyFont="1" applyBorder="1" applyAlignment="1">
      <alignment horizontal="right"/>
    </xf>
    <xf numFmtId="43" fontId="0" fillId="2" borderId="1" xfId="1" applyFont="1" applyFill="1" applyBorder="1" applyAlignment="1">
      <alignment horizontal="right"/>
    </xf>
    <xf numFmtId="0" fontId="7" fillId="0" borderId="1" xfId="0" applyFont="1" applyBorder="1"/>
    <xf numFmtId="164" fontId="0" fillId="0" borderId="0" xfId="0" applyNumberFormat="1" applyAlignment="1">
      <alignment horizontal="right"/>
    </xf>
    <xf numFmtId="164" fontId="0" fillId="0" borderId="0" xfId="0" applyNumberFormat="1"/>
    <xf numFmtId="43" fontId="0" fillId="0" borderId="0" xfId="1" applyFont="1" applyFill="1"/>
    <xf numFmtId="43" fontId="0" fillId="0" borderId="1" xfId="1" applyFont="1" applyBorder="1"/>
    <xf numFmtId="43" fontId="7" fillId="0" borderId="1" xfId="1" applyFont="1" applyBorder="1"/>
    <xf numFmtId="43" fontId="5" fillId="0" borderId="0" xfId="1" applyFont="1" applyFill="1"/>
    <xf numFmtId="43" fontId="2" fillId="0" borderId="1" xfId="1" applyFont="1" applyBorder="1"/>
    <xf numFmtId="43" fontId="5" fillId="0" borderId="1" xfId="1" applyFont="1" applyBorder="1"/>
    <xf numFmtId="43" fontId="2" fillId="0" borderId="0" xfId="1" applyFont="1"/>
    <xf numFmtId="0" fontId="2" fillId="0" borderId="0" xfId="0" applyFont="1"/>
  </cellXfs>
  <cellStyles count="3">
    <cellStyle name="Comma" xfId="1" builtinId="3"/>
    <cellStyle name="Normal" xfId="0" builtinId="0"/>
    <cellStyle name="Normal 2 2" xfId="2" xr:uid="{EDA1C430-C306-784D-8E1F-4A1DD9408F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1F1F7-19EA-D846-8C51-91FB450B51B3}">
  <dimension ref="A2:I43"/>
  <sheetViews>
    <sheetView tabSelected="1" topLeftCell="A2" zoomScale="149" workbookViewId="0">
      <selection activeCell="B8" sqref="B8"/>
    </sheetView>
  </sheetViews>
  <sheetFormatPr baseColWidth="10" defaultRowHeight="16" x14ac:dyDescent="0.2"/>
  <cols>
    <col min="1" max="1" width="13.1640625" bestFit="1" customWidth="1"/>
    <col min="2" max="2" width="14.6640625" bestFit="1" customWidth="1"/>
    <col min="3" max="3" width="12.6640625" bestFit="1" customWidth="1"/>
    <col min="4" max="5" width="14.6640625" bestFit="1" customWidth="1"/>
    <col min="6" max="6" width="20" bestFit="1" customWidth="1"/>
    <col min="7" max="8" width="14.1640625" bestFit="1" customWidth="1"/>
  </cols>
  <sheetData>
    <row r="2" spans="1:6" x14ac:dyDescent="0.2">
      <c r="A2" t="s">
        <v>28</v>
      </c>
      <c r="B2" s="8" t="s">
        <v>0</v>
      </c>
      <c r="C2" s="6" t="s">
        <v>21</v>
      </c>
      <c r="D2" s="6" t="s">
        <v>22</v>
      </c>
      <c r="E2" s="6" t="s">
        <v>23</v>
      </c>
      <c r="F2" s="6" t="s">
        <v>25</v>
      </c>
    </row>
    <row r="3" spans="1:6" x14ac:dyDescent="0.2">
      <c r="B3" s="8"/>
      <c r="C3" s="9" t="s">
        <v>8</v>
      </c>
      <c r="D3" s="9" t="s">
        <v>18</v>
      </c>
      <c r="E3" s="9" t="s">
        <v>24</v>
      </c>
      <c r="F3" s="9" t="s">
        <v>26</v>
      </c>
    </row>
    <row r="4" spans="1:6" x14ac:dyDescent="0.2">
      <c r="B4" s="11" t="s">
        <v>20</v>
      </c>
      <c r="C4" s="14">
        <v>338012.20266666665</v>
      </c>
      <c r="D4" s="14">
        <v>481864.74699999997</v>
      </c>
      <c r="E4" s="14">
        <v>239742.23833333331</v>
      </c>
      <c r="F4" s="14">
        <v>270070.88099999999</v>
      </c>
    </row>
    <row r="5" spans="1:6" x14ac:dyDescent="0.2">
      <c r="B5" s="1" t="s">
        <v>14</v>
      </c>
      <c r="C5" s="6">
        <v>333954.364</v>
      </c>
      <c r="D5" s="6">
        <v>481864.74699999997</v>
      </c>
      <c r="E5" s="6">
        <v>239254.72399999999</v>
      </c>
      <c r="F5" s="6">
        <v>279510.495</v>
      </c>
    </row>
    <row r="6" spans="1:6" x14ac:dyDescent="0.2">
      <c r="B6" s="1" t="s">
        <v>15</v>
      </c>
      <c r="C6" s="6">
        <v>350278.92099999997</v>
      </c>
      <c r="D6" s="6">
        <v>481864.74699999997</v>
      </c>
      <c r="E6" s="6">
        <v>230149.679</v>
      </c>
      <c r="F6" s="6">
        <v>265351.07400000002</v>
      </c>
    </row>
    <row r="7" spans="1:6" x14ac:dyDescent="0.2">
      <c r="B7" s="1" t="s">
        <v>16</v>
      </c>
      <c r="C7" s="6">
        <v>329803.32299999997</v>
      </c>
      <c r="D7" s="1"/>
      <c r="E7" s="6">
        <v>249822.31200000001</v>
      </c>
      <c r="F7" s="6">
        <v>265351.07400000002</v>
      </c>
    </row>
    <row r="8" spans="1:6" x14ac:dyDescent="0.2">
      <c r="B8" t="s">
        <v>35</v>
      </c>
      <c r="C8" s="15">
        <f>C4/C4</f>
        <v>1</v>
      </c>
      <c r="D8" s="16">
        <f>D4/$C4</f>
        <v>1.4255838789204738</v>
      </c>
      <c r="E8" s="16">
        <f t="shared" ref="E8:F8" si="0">E4/$C4</f>
        <v>0.70927095661619344</v>
      </c>
      <c r="F8" s="16">
        <f t="shared" si="0"/>
        <v>0.79899742929202022</v>
      </c>
    </row>
    <row r="10" spans="1:6" x14ac:dyDescent="0.2">
      <c r="A10" t="s">
        <v>29</v>
      </c>
      <c r="B10" s="10" t="s">
        <v>0</v>
      </c>
      <c r="C10" s="10" t="s">
        <v>21</v>
      </c>
      <c r="D10" s="10" t="s">
        <v>22</v>
      </c>
      <c r="E10" s="10" t="s">
        <v>23</v>
      </c>
      <c r="F10" s="10" t="s">
        <v>25</v>
      </c>
    </row>
    <row r="11" spans="1:6" x14ac:dyDescent="0.2">
      <c r="B11" s="10"/>
      <c r="C11" s="10" t="s">
        <v>8</v>
      </c>
      <c r="D11" s="10" t="s">
        <v>18</v>
      </c>
      <c r="E11" s="10" t="s">
        <v>24</v>
      </c>
      <c r="F11" s="10" t="s">
        <v>26</v>
      </c>
    </row>
    <row r="12" spans="1:6" x14ac:dyDescent="0.2">
      <c r="B12" s="11" t="s">
        <v>20</v>
      </c>
      <c r="C12" s="13">
        <v>57454.483</v>
      </c>
      <c r="D12" s="13">
        <v>149247.90966666667</v>
      </c>
      <c r="E12" s="13">
        <v>36028.25</v>
      </c>
      <c r="F12" s="13">
        <v>57717.685666666664</v>
      </c>
    </row>
    <row r="13" spans="1:6" x14ac:dyDescent="0.2">
      <c r="B13" s="11" t="s">
        <v>27</v>
      </c>
      <c r="C13" s="13">
        <v>2511.3931704846627</v>
      </c>
      <c r="D13" s="13">
        <v>3482.4859043611791</v>
      </c>
      <c r="E13" s="13">
        <v>1436.4507522825136</v>
      </c>
      <c r="F13" s="13">
        <v>645.75537472353517</v>
      </c>
    </row>
    <row r="14" spans="1:6" x14ac:dyDescent="0.2">
      <c r="B14" s="1" t="s">
        <v>14</v>
      </c>
      <c r="C14" s="2">
        <v>60306.36</v>
      </c>
      <c r="D14" s="2">
        <v>145888.20699999999</v>
      </c>
      <c r="E14" s="12">
        <v>34890.286</v>
      </c>
      <c r="F14" s="2">
        <v>57377.845000000001</v>
      </c>
    </row>
    <row r="15" spans="1:6" x14ac:dyDescent="0.2">
      <c r="B15" s="1" t="s">
        <v>15</v>
      </c>
      <c r="C15" s="2">
        <v>55573.358999999997</v>
      </c>
      <c r="D15" s="2">
        <v>152841.39799999999</v>
      </c>
      <c r="E15" s="12">
        <v>37642.300999999999</v>
      </c>
      <c r="F15" s="2">
        <v>57312.817999999999</v>
      </c>
    </row>
    <row r="16" spans="1:6" x14ac:dyDescent="0.2">
      <c r="B16" s="1" t="s">
        <v>16</v>
      </c>
      <c r="C16" s="2">
        <v>56483.73</v>
      </c>
      <c r="D16" s="2">
        <v>149014.12400000001</v>
      </c>
      <c r="E16" s="2">
        <v>35552.163</v>
      </c>
      <c r="F16" s="2">
        <v>58462.394</v>
      </c>
    </row>
    <row r="17" spans="1:8" x14ac:dyDescent="0.2">
      <c r="B17" t="s">
        <v>35</v>
      </c>
      <c r="C17" s="15">
        <f>C12/$C12</f>
        <v>1</v>
      </c>
      <c r="D17" s="15">
        <f t="shared" ref="D17:F17" si="1">D12/$C12</f>
        <v>2.5976721375539431</v>
      </c>
      <c r="E17" s="15">
        <f t="shared" si="1"/>
        <v>0.62707465316501065</v>
      </c>
      <c r="F17" s="15">
        <f t="shared" si="1"/>
        <v>1.0045810640514625</v>
      </c>
    </row>
    <row r="19" spans="1:8" x14ac:dyDescent="0.2">
      <c r="A19" t="s">
        <v>30</v>
      </c>
      <c r="B19" s="1" t="s">
        <v>17</v>
      </c>
      <c r="C19" s="1">
        <v>1</v>
      </c>
      <c r="D19" s="1">
        <v>2</v>
      </c>
      <c r="E19" s="1">
        <v>3</v>
      </c>
      <c r="F19" s="1">
        <v>4</v>
      </c>
    </row>
    <row r="20" spans="1:8" x14ac:dyDescent="0.2">
      <c r="B20" s="1"/>
      <c r="C20" s="1" t="s">
        <v>8</v>
      </c>
      <c r="D20" s="1" t="s">
        <v>18</v>
      </c>
      <c r="E20" s="1" t="s">
        <v>5</v>
      </c>
      <c r="F20" s="1" t="s">
        <v>19</v>
      </c>
    </row>
    <row r="21" spans="1:8" x14ac:dyDescent="0.2">
      <c r="B21" s="11" t="s">
        <v>20</v>
      </c>
      <c r="C21" s="4">
        <v>28124.435666666668</v>
      </c>
      <c r="D21" s="4">
        <v>90235.497666666677</v>
      </c>
      <c r="E21" s="4">
        <v>11884.053333333331</v>
      </c>
      <c r="F21" s="4">
        <v>25520.694999999996</v>
      </c>
    </row>
    <row r="22" spans="1:8" x14ac:dyDescent="0.2">
      <c r="B22" s="1" t="s">
        <v>14</v>
      </c>
      <c r="C22" s="2">
        <v>30239.224999999999</v>
      </c>
      <c r="D22" s="2">
        <v>90180.002999999997</v>
      </c>
      <c r="E22" s="12">
        <v>11545.837</v>
      </c>
      <c r="F22" s="2">
        <v>26065.891</v>
      </c>
    </row>
    <row r="23" spans="1:8" x14ac:dyDescent="0.2">
      <c r="B23" s="1" t="s">
        <v>15</v>
      </c>
      <c r="C23" s="2">
        <v>25568.69</v>
      </c>
      <c r="D23" s="2">
        <v>88011.218999999997</v>
      </c>
      <c r="E23" s="12">
        <v>11734.817999999999</v>
      </c>
      <c r="F23" s="2">
        <v>25057.991000000002</v>
      </c>
    </row>
    <row r="24" spans="1:8" x14ac:dyDescent="0.2">
      <c r="B24" s="1" t="s">
        <v>16</v>
      </c>
      <c r="C24" s="2">
        <v>28565.392</v>
      </c>
      <c r="D24" s="2">
        <v>92515.270999999993</v>
      </c>
      <c r="E24" s="2">
        <v>12371.504999999999</v>
      </c>
      <c r="F24" s="2">
        <v>25438.203000000001</v>
      </c>
    </row>
    <row r="25" spans="1:8" x14ac:dyDescent="0.2">
      <c r="B25" t="s">
        <v>35</v>
      </c>
      <c r="C25" s="15">
        <f>C21/C21</f>
        <v>1</v>
      </c>
      <c r="D25" s="16">
        <f>D21/$C21</f>
        <v>3.2084376282655369</v>
      </c>
      <c r="E25" s="16">
        <f t="shared" ref="E25:F25" si="2">E21/$C21</f>
        <v>0.42255259711463</v>
      </c>
      <c r="F25" s="16">
        <f t="shared" si="2"/>
        <v>0.90742069645320389</v>
      </c>
    </row>
    <row r="27" spans="1:8" x14ac:dyDescent="0.2">
      <c r="A27" t="s">
        <v>31</v>
      </c>
      <c r="B27" s="1" t="s">
        <v>0</v>
      </c>
      <c r="C27" s="1" t="s">
        <v>7</v>
      </c>
      <c r="D27" s="1" t="s">
        <v>9</v>
      </c>
      <c r="E27" s="1" t="s">
        <v>10</v>
      </c>
      <c r="F27" s="1" t="s">
        <v>11</v>
      </c>
      <c r="G27" s="1" t="s">
        <v>12</v>
      </c>
      <c r="H27" s="1" t="s">
        <v>13</v>
      </c>
    </row>
    <row r="28" spans="1:8" x14ac:dyDescent="0.2">
      <c r="B28" s="1"/>
      <c r="C28" s="1" t="s">
        <v>8</v>
      </c>
      <c r="D28" s="1" t="s">
        <v>32</v>
      </c>
      <c r="E28" s="1" t="s">
        <v>3</v>
      </c>
      <c r="F28" s="1" t="s">
        <v>33</v>
      </c>
      <c r="G28" s="1" t="s">
        <v>5</v>
      </c>
      <c r="H28" s="1" t="s">
        <v>34</v>
      </c>
    </row>
    <row r="29" spans="1:8" x14ac:dyDescent="0.2">
      <c r="B29" s="11" t="s">
        <v>20</v>
      </c>
      <c r="C29" s="5">
        <v>163588.92199999999</v>
      </c>
      <c r="D29" s="5">
        <v>430641.44200000004</v>
      </c>
      <c r="E29" s="5">
        <v>53466.010666666669</v>
      </c>
      <c r="F29" s="5">
        <v>175680.68599999999</v>
      </c>
      <c r="G29" s="5">
        <v>33500.020333333334</v>
      </c>
      <c r="H29" s="5">
        <v>109291.44100000001</v>
      </c>
    </row>
    <row r="30" spans="1:8" x14ac:dyDescent="0.2">
      <c r="B30" s="1" t="s">
        <v>14</v>
      </c>
      <c r="C30" s="2">
        <v>162707.84899999999</v>
      </c>
      <c r="D30" s="2">
        <v>428544.43800000002</v>
      </c>
      <c r="E30" s="2">
        <v>50041.22</v>
      </c>
      <c r="F30" s="2">
        <v>142160.39199999999</v>
      </c>
      <c r="G30" s="2">
        <v>39464.038</v>
      </c>
      <c r="H30" s="2">
        <v>83380.73</v>
      </c>
    </row>
    <row r="31" spans="1:8" x14ac:dyDescent="0.2">
      <c r="B31" s="1" t="s">
        <v>15</v>
      </c>
      <c r="C31" s="2">
        <v>164469.995</v>
      </c>
      <c r="D31" s="3">
        <v>465972.78499999997</v>
      </c>
      <c r="E31" s="2">
        <v>52443.709000000003</v>
      </c>
      <c r="F31" s="2">
        <v>168372.94399999999</v>
      </c>
      <c r="G31" s="2">
        <v>29801.137999999999</v>
      </c>
      <c r="H31" s="2">
        <v>135456.334</v>
      </c>
    </row>
    <row r="32" spans="1:8" x14ac:dyDescent="0.2">
      <c r="B32" s="1" t="s">
        <v>16</v>
      </c>
      <c r="C32" s="3">
        <v>175038.05799999999</v>
      </c>
      <c r="D32" s="2">
        <v>432738.446</v>
      </c>
      <c r="E32" s="2">
        <v>57913.103000000003</v>
      </c>
      <c r="F32" s="2">
        <v>216508.72200000001</v>
      </c>
      <c r="G32" s="2">
        <v>31234.884999999998</v>
      </c>
      <c r="H32" s="2">
        <v>109037.25900000001</v>
      </c>
    </row>
    <row r="33" spans="1:9" x14ac:dyDescent="0.2">
      <c r="B33" t="s">
        <v>35</v>
      </c>
      <c r="C33" s="15">
        <f>C29/C29</f>
        <v>1</v>
      </c>
      <c r="D33" s="16">
        <f>D29/$C29</f>
        <v>2.6324609071022551</v>
      </c>
      <c r="E33" s="16">
        <f t="shared" ref="E33:H33" si="3">E29/$C29</f>
        <v>0.32683148719976696</v>
      </c>
      <c r="F33" s="16">
        <f t="shared" si="3"/>
        <v>1.0739155430096912</v>
      </c>
      <c r="G33" s="16">
        <f t="shared" si="3"/>
        <v>0.20478171702441644</v>
      </c>
      <c r="H33" s="16">
        <f t="shared" si="3"/>
        <v>0.66808583163106861</v>
      </c>
    </row>
    <row r="43" spans="1:9" x14ac:dyDescent="0.2">
      <c r="A43" s="30"/>
      <c r="B43" s="30"/>
      <c r="C43" s="30"/>
      <c r="D43" s="30"/>
      <c r="E43" s="30"/>
      <c r="F43" s="30"/>
      <c r="G43" s="30"/>
      <c r="H43" s="30"/>
      <c r="I43" s="3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B78E6-4306-A946-BDD7-74557F94F89B}">
  <dimension ref="A1:H32"/>
  <sheetViews>
    <sheetView zoomScale="178" workbookViewId="0">
      <selection activeCell="C4" sqref="C4"/>
    </sheetView>
  </sheetViews>
  <sheetFormatPr baseColWidth="10" defaultRowHeight="16" x14ac:dyDescent="0.2"/>
  <cols>
    <col min="1" max="1" width="12.6640625" bestFit="1" customWidth="1"/>
    <col min="2" max="2" width="14.6640625" bestFit="1" customWidth="1"/>
    <col min="3" max="3" width="12.33203125" bestFit="1" customWidth="1"/>
    <col min="4" max="4" width="19.5" bestFit="1" customWidth="1"/>
    <col min="5" max="5" width="13.6640625" bestFit="1" customWidth="1"/>
    <col min="6" max="6" width="21.1640625" bestFit="1" customWidth="1"/>
    <col min="7" max="7" width="13.6640625" bestFit="1" customWidth="1"/>
    <col min="8" max="8" width="21.1640625" bestFit="1" customWidth="1"/>
  </cols>
  <sheetData>
    <row r="1" spans="1:8" x14ac:dyDescent="0.2">
      <c r="A1" t="s">
        <v>46</v>
      </c>
      <c r="B1" s="1" t="s">
        <v>0</v>
      </c>
      <c r="C1" s="1" t="s">
        <v>44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</row>
    <row r="2" spans="1:8" x14ac:dyDescent="0.2">
      <c r="B2" s="1"/>
      <c r="C2" s="1" t="s">
        <v>1</v>
      </c>
      <c r="D2" s="1" t="s">
        <v>47</v>
      </c>
      <c r="E2" s="1" t="s">
        <v>36</v>
      </c>
      <c r="F2" s="1" t="s">
        <v>38</v>
      </c>
      <c r="G2" s="1" t="s">
        <v>37</v>
      </c>
      <c r="H2" s="1" t="s">
        <v>39</v>
      </c>
    </row>
    <row r="3" spans="1:8" x14ac:dyDescent="0.2">
      <c r="B3" s="11" t="s">
        <v>20</v>
      </c>
      <c r="C3" s="17">
        <f t="shared" ref="C3:H3" si="0">AVERAGE(C4:C6)</f>
        <v>141672.84899999999</v>
      </c>
      <c r="D3" s="17">
        <f t="shared" si="0"/>
        <v>303167.26566666667</v>
      </c>
      <c r="E3" s="17">
        <f t="shared" si="0"/>
        <v>50357.863000000005</v>
      </c>
      <c r="F3" s="17">
        <f>AVERAGE(F5:F6)</f>
        <v>193761.0355</v>
      </c>
      <c r="G3" s="17">
        <f>AVERAGE(G5:G6)</f>
        <v>54461.635999999999</v>
      </c>
      <c r="H3" s="17">
        <f t="shared" si="0"/>
        <v>214722.81766666667</v>
      </c>
    </row>
    <row r="4" spans="1:8" x14ac:dyDescent="0.2">
      <c r="B4" s="1" t="s">
        <v>14</v>
      </c>
      <c r="C4" s="7">
        <v>137509.98699999999</v>
      </c>
      <c r="D4" s="7">
        <v>302543.08600000001</v>
      </c>
      <c r="E4" s="7">
        <v>49305.911999999997</v>
      </c>
      <c r="F4" s="29">
        <v>175171.05600000001</v>
      </c>
      <c r="G4" s="29">
        <v>41770.815000000002</v>
      </c>
      <c r="H4" s="7">
        <v>202068.86</v>
      </c>
    </row>
    <row r="5" spans="1:8" x14ac:dyDescent="0.2">
      <c r="B5" s="1" t="s">
        <v>15</v>
      </c>
      <c r="C5" s="7">
        <v>143202.505</v>
      </c>
      <c r="D5" s="7">
        <v>295142.81199999998</v>
      </c>
      <c r="E5" s="7">
        <v>53325.629000000001</v>
      </c>
      <c r="F5" s="7">
        <v>193467.818</v>
      </c>
      <c r="G5" s="7">
        <v>53979.769</v>
      </c>
      <c r="H5" s="7">
        <v>213015.641</v>
      </c>
    </row>
    <row r="6" spans="1:8" x14ac:dyDescent="0.2">
      <c r="B6" s="1" t="s">
        <v>16</v>
      </c>
      <c r="C6">
        <v>144306.05499999999</v>
      </c>
      <c r="D6">
        <v>311815.89899999998</v>
      </c>
      <c r="E6">
        <v>48442.048000000003</v>
      </c>
      <c r="F6">
        <v>194054.253</v>
      </c>
      <c r="G6">
        <v>54943.502999999997</v>
      </c>
      <c r="H6">
        <v>229083.95199999999</v>
      </c>
    </row>
    <row r="7" spans="1:8" x14ac:dyDescent="0.2">
      <c r="B7" t="s">
        <v>35</v>
      </c>
      <c r="C7" s="15">
        <f>C3/C3</f>
        <v>1</v>
      </c>
      <c r="D7" s="16">
        <f>D3/$C3</f>
        <v>2.1399108425261266</v>
      </c>
      <c r="E7" s="16">
        <f t="shared" ref="E7:H7" si="1">E3/$C3</f>
        <v>0.35545175632064835</v>
      </c>
      <c r="F7" s="16">
        <f t="shared" si="1"/>
        <v>1.3676652715581374</v>
      </c>
      <c r="G7" s="16">
        <f t="shared" si="1"/>
        <v>0.38441830163237561</v>
      </c>
      <c r="H7" s="16">
        <f t="shared" si="1"/>
        <v>1.5156243358010446</v>
      </c>
    </row>
    <row r="9" spans="1:8" x14ac:dyDescent="0.2">
      <c r="A9" s="30"/>
      <c r="B9" s="30"/>
      <c r="C9" s="30"/>
      <c r="D9" s="30"/>
      <c r="E9" s="30"/>
      <c r="F9" s="30"/>
      <c r="G9" s="30"/>
      <c r="H9" s="30"/>
    </row>
    <row r="10" spans="1:8" x14ac:dyDescent="0.2">
      <c r="A10" t="s">
        <v>48</v>
      </c>
      <c r="B10" s="1" t="s">
        <v>0</v>
      </c>
      <c r="C10" s="1" t="s">
        <v>44</v>
      </c>
      <c r="D10" s="1" t="s">
        <v>9</v>
      </c>
      <c r="E10" s="1" t="s">
        <v>10</v>
      </c>
      <c r="F10" s="1" t="s">
        <v>11</v>
      </c>
      <c r="G10" s="1" t="s">
        <v>12</v>
      </c>
      <c r="H10" s="1" t="s">
        <v>13</v>
      </c>
    </row>
    <row r="11" spans="1:8" x14ac:dyDescent="0.2">
      <c r="B11" s="1"/>
      <c r="C11" s="1" t="s">
        <v>1</v>
      </c>
      <c r="D11" s="1" t="s">
        <v>47</v>
      </c>
      <c r="E11" s="1" t="s">
        <v>36</v>
      </c>
      <c r="F11" s="1" t="s">
        <v>38</v>
      </c>
      <c r="G11" s="1" t="s">
        <v>37</v>
      </c>
      <c r="H11" s="1" t="s">
        <v>39</v>
      </c>
    </row>
    <row r="12" spans="1:8" x14ac:dyDescent="0.2">
      <c r="B12" s="11" t="s">
        <v>20</v>
      </c>
      <c r="C12" s="17">
        <f t="shared" ref="C12:E12" si="2">AVERAGE(C13:C15)</f>
        <v>22960</v>
      </c>
      <c r="D12" s="17">
        <f t="shared" si="2"/>
        <v>36616.666666666664</v>
      </c>
      <c r="E12" s="17">
        <f t="shared" si="2"/>
        <v>13760</v>
      </c>
      <c r="F12" s="17">
        <f>AVERAGE(F14:F15)</f>
        <v>15230</v>
      </c>
      <c r="G12" s="17">
        <f>AVERAGE(G14:G15)</f>
        <v>12420</v>
      </c>
      <c r="H12" s="17">
        <f t="shared" ref="H12" si="3">AVERAGE(H13:H15)</f>
        <v>14793.333333333334</v>
      </c>
    </row>
    <row r="13" spans="1:8" x14ac:dyDescent="0.2">
      <c r="B13" s="1" t="s">
        <v>14</v>
      </c>
      <c r="C13">
        <v>24220</v>
      </c>
      <c r="D13">
        <v>36550</v>
      </c>
      <c r="E13">
        <v>14270</v>
      </c>
      <c r="F13">
        <v>16480</v>
      </c>
      <c r="G13">
        <v>12620</v>
      </c>
      <c r="H13">
        <v>15370</v>
      </c>
    </row>
    <row r="14" spans="1:8" x14ac:dyDescent="0.2">
      <c r="B14" s="1" t="s">
        <v>15</v>
      </c>
      <c r="C14">
        <v>22980</v>
      </c>
      <c r="D14">
        <v>35140</v>
      </c>
      <c r="E14">
        <v>13830</v>
      </c>
      <c r="F14">
        <v>14660</v>
      </c>
      <c r="G14">
        <v>12990</v>
      </c>
      <c r="H14">
        <v>14270</v>
      </c>
    </row>
    <row r="15" spans="1:8" x14ac:dyDescent="0.2">
      <c r="B15" s="1" t="s">
        <v>16</v>
      </c>
      <c r="C15">
        <v>21680</v>
      </c>
      <c r="D15">
        <v>38160</v>
      </c>
      <c r="E15">
        <v>13180</v>
      </c>
      <c r="F15">
        <v>15800</v>
      </c>
      <c r="G15">
        <v>11850</v>
      </c>
      <c r="H15">
        <v>14740</v>
      </c>
    </row>
    <row r="16" spans="1:8" x14ac:dyDescent="0.2">
      <c r="B16" t="s">
        <v>35</v>
      </c>
      <c r="C16" s="15">
        <f>C12/C12</f>
        <v>1</v>
      </c>
      <c r="D16" s="16">
        <f>D12/$C12</f>
        <v>1.5948025551684086</v>
      </c>
      <c r="E16" s="16">
        <f t="shared" ref="E16:H16" si="4">E12/$C12</f>
        <v>0.5993031358885017</v>
      </c>
      <c r="F16" s="16">
        <f t="shared" si="4"/>
        <v>0.6633275261324042</v>
      </c>
      <c r="G16" s="16">
        <f t="shared" si="4"/>
        <v>0.5409407665505227</v>
      </c>
      <c r="H16" s="16">
        <f t="shared" si="4"/>
        <v>0.64430894308943087</v>
      </c>
    </row>
    <row r="18" spans="1:8" x14ac:dyDescent="0.2">
      <c r="A18" t="s">
        <v>49</v>
      </c>
      <c r="B18" s="1" t="s">
        <v>0</v>
      </c>
      <c r="C18" s="1" t="s">
        <v>44</v>
      </c>
      <c r="D18" s="1" t="s">
        <v>9</v>
      </c>
      <c r="E18" s="1" t="s">
        <v>10</v>
      </c>
      <c r="F18" s="1" t="s">
        <v>11</v>
      </c>
      <c r="G18" s="1" t="s">
        <v>12</v>
      </c>
      <c r="H18" s="1" t="s">
        <v>13</v>
      </c>
    </row>
    <row r="19" spans="1:8" x14ac:dyDescent="0.2">
      <c r="B19" s="1"/>
      <c r="C19" s="1" t="s">
        <v>1</v>
      </c>
      <c r="D19" s="1" t="s">
        <v>47</v>
      </c>
      <c r="E19" s="1" t="s">
        <v>36</v>
      </c>
      <c r="F19" s="1" t="s">
        <v>38</v>
      </c>
      <c r="G19" s="1" t="s">
        <v>37</v>
      </c>
      <c r="H19" s="1" t="s">
        <v>39</v>
      </c>
    </row>
    <row r="20" spans="1:8" x14ac:dyDescent="0.2">
      <c r="B20" s="11" t="s">
        <v>20</v>
      </c>
      <c r="C20" s="17">
        <f t="shared" ref="C20:E20" si="5">AVERAGE(C21:C23)</f>
        <v>18733.333333333332</v>
      </c>
      <c r="D20" s="17">
        <f t="shared" si="5"/>
        <v>28466.666666666668</v>
      </c>
      <c r="E20" s="17">
        <f t="shared" si="5"/>
        <v>14310</v>
      </c>
      <c r="F20" s="17">
        <f>AVERAGE(F22:F23)</f>
        <v>13225</v>
      </c>
      <c r="G20" s="17">
        <f>AVERAGE(G22:G23)</f>
        <v>13550</v>
      </c>
      <c r="H20" s="17">
        <f t="shared" ref="H20" si="6">AVERAGE(H21:H23)</f>
        <v>12163.333333333334</v>
      </c>
    </row>
    <row r="21" spans="1:8" x14ac:dyDescent="0.2">
      <c r="B21" s="1" t="s">
        <v>14</v>
      </c>
      <c r="C21">
        <v>19220</v>
      </c>
      <c r="D21">
        <v>28420</v>
      </c>
      <c r="E21">
        <v>14790</v>
      </c>
      <c r="F21">
        <v>12630</v>
      </c>
      <c r="G21">
        <v>13400</v>
      </c>
      <c r="H21">
        <v>12030</v>
      </c>
    </row>
    <row r="22" spans="1:8" x14ac:dyDescent="0.2">
      <c r="B22" s="1" t="s">
        <v>15</v>
      </c>
      <c r="C22">
        <v>17910</v>
      </c>
      <c r="D22">
        <v>27180</v>
      </c>
      <c r="E22">
        <v>14240</v>
      </c>
      <c r="F22">
        <v>12700</v>
      </c>
      <c r="G22">
        <v>13690</v>
      </c>
      <c r="H22">
        <v>12090</v>
      </c>
    </row>
    <row r="23" spans="1:8" x14ac:dyDescent="0.2">
      <c r="B23" s="1" t="s">
        <v>16</v>
      </c>
      <c r="C23">
        <v>19070</v>
      </c>
      <c r="D23">
        <v>29800</v>
      </c>
      <c r="E23">
        <v>13900</v>
      </c>
      <c r="F23">
        <v>13750</v>
      </c>
      <c r="G23">
        <v>13410</v>
      </c>
      <c r="H23">
        <v>12370</v>
      </c>
    </row>
    <row r="24" spans="1:8" x14ac:dyDescent="0.2">
      <c r="B24" t="s">
        <v>35</v>
      </c>
      <c r="C24" s="15">
        <f>C20/C20</f>
        <v>1</v>
      </c>
      <c r="D24" s="16">
        <f>D20/$C20</f>
        <v>1.5195729537366549</v>
      </c>
      <c r="E24" s="16">
        <f t="shared" ref="E24:H24" si="7">E20/$C20</f>
        <v>0.76387900355871896</v>
      </c>
      <c r="F24" s="16">
        <f t="shared" si="7"/>
        <v>0.70596085409252674</v>
      </c>
      <c r="G24" s="16">
        <f t="shared" si="7"/>
        <v>0.7233096085409253</v>
      </c>
      <c r="H24" s="16">
        <f t="shared" si="7"/>
        <v>0.6492882562277581</v>
      </c>
    </row>
    <row r="26" spans="1:8" x14ac:dyDescent="0.2">
      <c r="A26" t="s">
        <v>50</v>
      </c>
      <c r="B26" s="1" t="s">
        <v>0</v>
      </c>
      <c r="C26" s="1" t="s">
        <v>44</v>
      </c>
      <c r="D26" s="1" t="s">
        <v>9</v>
      </c>
      <c r="E26" s="1" t="s">
        <v>10</v>
      </c>
      <c r="F26" s="1" t="s">
        <v>11</v>
      </c>
      <c r="G26" s="1" t="s">
        <v>12</v>
      </c>
      <c r="H26" s="1" t="s">
        <v>13</v>
      </c>
    </row>
    <row r="27" spans="1:8" x14ac:dyDescent="0.2">
      <c r="B27" s="1"/>
      <c r="C27" s="1" t="s">
        <v>1</v>
      </c>
      <c r="D27" s="1" t="s">
        <v>47</v>
      </c>
      <c r="E27" s="1" t="s">
        <v>36</v>
      </c>
      <c r="F27" s="1" t="s">
        <v>38</v>
      </c>
      <c r="G27" s="1" t="s">
        <v>37</v>
      </c>
      <c r="H27" s="1" t="s">
        <v>39</v>
      </c>
    </row>
    <row r="28" spans="1:8" x14ac:dyDescent="0.2">
      <c r="B28" s="11" t="s">
        <v>20</v>
      </c>
      <c r="C28" s="17">
        <f t="shared" ref="C28:E28" si="8">AVERAGE(C29:C31)</f>
        <v>17276.666666666668</v>
      </c>
      <c r="D28" s="17">
        <f t="shared" si="8"/>
        <v>30990</v>
      </c>
      <c r="E28" s="17">
        <f t="shared" si="8"/>
        <v>11950</v>
      </c>
      <c r="F28" s="17">
        <f>AVERAGE(F30:F31)</f>
        <v>16775</v>
      </c>
      <c r="G28" s="17">
        <f>AVERAGE(G30:G31)</f>
        <v>11570</v>
      </c>
      <c r="H28" s="17">
        <f t="shared" ref="H28" si="9">AVERAGE(H29:H31)</f>
        <v>14086.666666666666</v>
      </c>
    </row>
    <row r="29" spans="1:8" x14ac:dyDescent="0.2">
      <c r="B29" s="1" t="s">
        <v>14</v>
      </c>
      <c r="C29">
        <v>17460</v>
      </c>
      <c r="D29">
        <v>30690</v>
      </c>
      <c r="E29">
        <v>12330</v>
      </c>
      <c r="F29">
        <v>15940</v>
      </c>
      <c r="G29">
        <v>13200</v>
      </c>
      <c r="H29">
        <v>12980</v>
      </c>
    </row>
    <row r="30" spans="1:8" x14ac:dyDescent="0.2">
      <c r="B30" s="1" t="s">
        <v>15</v>
      </c>
      <c r="C30">
        <v>16830</v>
      </c>
      <c r="D30">
        <v>30600</v>
      </c>
      <c r="E30">
        <v>11470</v>
      </c>
      <c r="F30">
        <v>17120</v>
      </c>
      <c r="G30">
        <v>10840</v>
      </c>
      <c r="H30">
        <v>13130</v>
      </c>
    </row>
    <row r="31" spans="1:8" x14ac:dyDescent="0.2">
      <c r="B31" s="1" t="s">
        <v>16</v>
      </c>
      <c r="C31">
        <v>17540</v>
      </c>
      <c r="D31">
        <v>31680</v>
      </c>
      <c r="E31">
        <v>12050</v>
      </c>
      <c r="F31">
        <v>16430</v>
      </c>
      <c r="G31">
        <v>12300</v>
      </c>
      <c r="H31">
        <v>16150</v>
      </c>
    </row>
    <row r="32" spans="1:8" x14ac:dyDescent="0.2">
      <c r="B32" t="s">
        <v>35</v>
      </c>
      <c r="C32" s="15">
        <f>C28/C28</f>
        <v>1</v>
      </c>
      <c r="D32" s="16">
        <f>D28/$C28</f>
        <v>1.7937487941346708</v>
      </c>
      <c r="E32" s="16">
        <f t="shared" ref="E32:H32" si="10">E28/$C28</f>
        <v>0.69168435269149131</v>
      </c>
      <c r="F32" s="16">
        <f t="shared" si="10"/>
        <v>0.97096276287864169</v>
      </c>
      <c r="G32" s="16">
        <f t="shared" si="10"/>
        <v>0.66968936909125987</v>
      </c>
      <c r="H32" s="16">
        <f t="shared" si="10"/>
        <v>0.81535790082963522</v>
      </c>
    </row>
  </sheetData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72924-C751-DF45-BAF3-23D4B9B705C6}">
  <dimension ref="A2:H32"/>
  <sheetViews>
    <sheetView topLeftCell="A10" zoomScale="150" workbookViewId="0">
      <selection activeCell="J3" sqref="J3:J8"/>
    </sheetView>
  </sheetViews>
  <sheetFormatPr baseColWidth="10" defaultRowHeight="16" x14ac:dyDescent="0.2"/>
  <cols>
    <col min="1" max="1" width="12.6640625" bestFit="1" customWidth="1"/>
    <col min="2" max="2" width="14.6640625" bestFit="1" customWidth="1"/>
    <col min="3" max="3" width="12.33203125" bestFit="1" customWidth="1"/>
    <col min="4" max="4" width="17.1640625" bestFit="1" customWidth="1"/>
    <col min="5" max="5" width="13.6640625" bestFit="1" customWidth="1"/>
    <col min="6" max="6" width="18.6640625" bestFit="1" customWidth="1"/>
    <col min="7" max="7" width="13.6640625" bestFit="1" customWidth="1"/>
    <col min="8" max="8" width="18.6640625" bestFit="1" customWidth="1"/>
  </cols>
  <sheetData>
    <row r="2" spans="1:8" x14ac:dyDescent="0.2">
      <c r="A2" t="s">
        <v>43</v>
      </c>
      <c r="B2" s="1" t="s">
        <v>0</v>
      </c>
      <c r="C2" s="1" t="s">
        <v>7</v>
      </c>
      <c r="D2" s="1" t="s">
        <v>9</v>
      </c>
      <c r="E2" s="1" t="s">
        <v>10</v>
      </c>
      <c r="F2" s="1" t="s">
        <v>11</v>
      </c>
      <c r="G2" s="1" t="s">
        <v>12</v>
      </c>
      <c r="H2" s="1" t="s">
        <v>13</v>
      </c>
    </row>
    <row r="3" spans="1:8" x14ac:dyDescent="0.2">
      <c r="B3" s="1"/>
      <c r="C3" s="1" t="s">
        <v>1</v>
      </c>
      <c r="D3" s="1" t="s">
        <v>2</v>
      </c>
      <c r="E3" s="1" t="s">
        <v>40</v>
      </c>
      <c r="F3" s="1" t="s">
        <v>4</v>
      </c>
      <c r="G3" s="1" t="s">
        <v>41</v>
      </c>
      <c r="H3" s="1" t="s">
        <v>6</v>
      </c>
    </row>
    <row r="4" spans="1:8" x14ac:dyDescent="0.2">
      <c r="B4" s="11" t="s">
        <v>20</v>
      </c>
      <c r="C4" s="5">
        <f>AVERAGE(C5:C7)</f>
        <v>114260.27733333333</v>
      </c>
      <c r="D4" s="5">
        <f t="shared" ref="D4:H4" si="0">AVERAGE(D5:D7)</f>
        <v>171305.28966666668</v>
      </c>
      <c r="E4" s="5">
        <f t="shared" si="0"/>
        <v>37290.150666666661</v>
      </c>
      <c r="F4" s="5">
        <f t="shared" si="0"/>
        <v>74275.038</v>
      </c>
      <c r="G4" s="5">
        <f t="shared" si="0"/>
        <v>64734.847333333339</v>
      </c>
      <c r="H4" s="5">
        <f t="shared" si="0"/>
        <v>66471.749333333326</v>
      </c>
    </row>
    <row r="5" spans="1:8" x14ac:dyDescent="0.2">
      <c r="B5" s="1" t="s">
        <v>14</v>
      </c>
      <c r="C5" s="2">
        <v>114110.67</v>
      </c>
      <c r="D5" s="2">
        <v>172534.07500000001</v>
      </c>
      <c r="E5" s="2">
        <v>37250.012000000002</v>
      </c>
      <c r="F5" s="2">
        <v>76658.717000000004</v>
      </c>
      <c r="G5" s="2">
        <v>66302.985000000001</v>
      </c>
      <c r="H5" s="2">
        <v>72189.660999999993</v>
      </c>
    </row>
    <row r="6" spans="1:8" x14ac:dyDescent="0.2">
      <c r="B6" s="1" t="s">
        <v>15</v>
      </c>
      <c r="C6" s="2">
        <v>114335.08100000001</v>
      </c>
      <c r="D6" s="2">
        <v>172534.07500000001</v>
      </c>
      <c r="E6" s="2">
        <v>40068.828999999998</v>
      </c>
      <c r="F6" s="2">
        <v>70772.042000000001</v>
      </c>
      <c r="G6" s="2">
        <v>64373.601000000002</v>
      </c>
      <c r="H6" s="2">
        <v>61989.921000000002</v>
      </c>
    </row>
    <row r="7" spans="1:8" x14ac:dyDescent="0.2">
      <c r="B7" s="1" t="s">
        <v>16</v>
      </c>
      <c r="C7" s="2">
        <v>114335.08100000001</v>
      </c>
      <c r="D7" s="2">
        <v>168847.71900000001</v>
      </c>
      <c r="E7" s="2">
        <v>34551.610999999997</v>
      </c>
      <c r="F7" s="2">
        <v>75394.354999999996</v>
      </c>
      <c r="G7" s="2">
        <v>63527.955999999998</v>
      </c>
      <c r="H7" s="2">
        <v>65235.665999999997</v>
      </c>
    </row>
    <row r="8" spans="1:8" x14ac:dyDescent="0.2">
      <c r="B8" t="s">
        <v>35</v>
      </c>
      <c r="C8" s="21">
        <f>C4/C4</f>
        <v>1</v>
      </c>
      <c r="D8" s="22">
        <f>D4/$C4</f>
        <v>1.4992549787614731</v>
      </c>
      <c r="E8" s="22">
        <f t="shared" ref="E8:H8" si="1">E4/$C4</f>
        <v>0.32636145769084307</v>
      </c>
      <c r="F8" s="22">
        <f t="shared" si="1"/>
        <v>0.65005126657723966</v>
      </c>
      <c r="G8" s="22">
        <f t="shared" si="1"/>
        <v>0.56655601442731784</v>
      </c>
      <c r="H8" s="22">
        <f t="shared" si="1"/>
        <v>0.58175729032596546</v>
      </c>
    </row>
    <row r="10" spans="1:8" x14ac:dyDescent="0.2">
      <c r="A10" t="s">
        <v>31</v>
      </c>
      <c r="B10" s="1" t="s">
        <v>0</v>
      </c>
      <c r="C10" s="1" t="s">
        <v>7</v>
      </c>
      <c r="D10" s="1" t="s">
        <v>9</v>
      </c>
      <c r="E10" s="1" t="s">
        <v>10</v>
      </c>
      <c r="F10" s="1" t="s">
        <v>11</v>
      </c>
      <c r="G10" s="1" t="s">
        <v>12</v>
      </c>
      <c r="H10" s="1" t="s">
        <v>13</v>
      </c>
    </row>
    <row r="11" spans="1:8" x14ac:dyDescent="0.2">
      <c r="B11" s="1"/>
      <c r="C11" s="1" t="s">
        <v>1</v>
      </c>
      <c r="D11" s="1" t="s">
        <v>2</v>
      </c>
      <c r="E11" s="1" t="s">
        <v>40</v>
      </c>
      <c r="F11" s="1" t="s">
        <v>4</v>
      </c>
      <c r="G11" s="1" t="s">
        <v>41</v>
      </c>
      <c r="H11" s="1" t="s">
        <v>6</v>
      </c>
    </row>
    <row r="12" spans="1:8" x14ac:dyDescent="0.2">
      <c r="B12" s="11" t="s">
        <v>20</v>
      </c>
      <c r="C12" s="17">
        <f>AVERAGE(C13:C15)</f>
        <v>108322.04266666668</v>
      </c>
      <c r="D12" s="17">
        <f t="shared" ref="D12:H12" si="2">AVERAGE(D13:D15)</f>
        <v>219357.68200000003</v>
      </c>
      <c r="E12" s="17">
        <f t="shared" si="2"/>
        <v>46206.488666666664</v>
      </c>
      <c r="F12" s="17">
        <f t="shared" si="2"/>
        <v>85990.28866666666</v>
      </c>
      <c r="G12" s="17">
        <f t="shared" si="2"/>
        <v>60972.786</v>
      </c>
      <c r="H12" s="17">
        <f t="shared" si="2"/>
        <v>100044.158</v>
      </c>
    </row>
    <row r="13" spans="1:8" x14ac:dyDescent="0.2">
      <c r="B13" s="1" t="s">
        <v>14</v>
      </c>
      <c r="C13" s="18">
        <v>114142.90300000001</v>
      </c>
      <c r="D13" s="18">
        <v>243404.389</v>
      </c>
      <c r="E13" s="18">
        <v>46529.512000000002</v>
      </c>
      <c r="F13" s="18">
        <v>80599.532999999996</v>
      </c>
      <c r="G13" s="19">
        <v>60089.305999999997</v>
      </c>
      <c r="H13" s="18">
        <v>89502.210999999996</v>
      </c>
    </row>
    <row r="14" spans="1:8" x14ac:dyDescent="0.2">
      <c r="B14" s="1" t="s">
        <v>15</v>
      </c>
      <c r="C14" s="18">
        <v>104455.913</v>
      </c>
      <c r="D14" s="18">
        <v>200113.962</v>
      </c>
      <c r="E14" s="18">
        <v>47045.82</v>
      </c>
      <c r="F14" s="18">
        <v>92183.479000000007</v>
      </c>
      <c r="G14" s="19">
        <v>61856.266000000003</v>
      </c>
      <c r="H14" s="18">
        <v>99836.311000000002</v>
      </c>
    </row>
    <row r="15" spans="1:8" x14ac:dyDescent="0.2">
      <c r="B15" s="1" t="s">
        <v>16</v>
      </c>
      <c r="C15" s="18">
        <v>106367.31200000001</v>
      </c>
      <c r="D15" s="18">
        <v>214554.69500000001</v>
      </c>
      <c r="E15" s="18">
        <v>45044.133999999998</v>
      </c>
      <c r="F15" s="18">
        <v>85187.854000000007</v>
      </c>
      <c r="G15" s="19"/>
      <c r="H15" s="18">
        <v>110793.952</v>
      </c>
    </row>
    <row r="16" spans="1:8" x14ac:dyDescent="0.2">
      <c r="B16" t="s">
        <v>35</v>
      </c>
      <c r="C16" s="21">
        <f>C12/C12</f>
        <v>1</v>
      </c>
      <c r="D16" s="22">
        <f>D12/$C12</f>
        <v>2.0250511954895187</v>
      </c>
      <c r="E16" s="22">
        <f t="shared" ref="E16:H16" si="3">E12/$C12</f>
        <v>0.42656589119958982</v>
      </c>
      <c r="F16" s="22">
        <f t="shared" si="3"/>
        <v>0.79383924591673127</v>
      </c>
      <c r="G16" s="22">
        <f t="shared" si="3"/>
        <v>0.5628843815993031</v>
      </c>
      <c r="H16" s="22">
        <f t="shared" si="3"/>
        <v>0.92358079239569224</v>
      </c>
    </row>
    <row r="17" spans="1:8" x14ac:dyDescent="0.2">
      <c r="C17" s="22"/>
      <c r="D17" s="22"/>
      <c r="E17" s="22"/>
      <c r="F17" s="22"/>
      <c r="G17" s="22"/>
      <c r="H17" s="22"/>
    </row>
    <row r="18" spans="1:8" x14ac:dyDescent="0.2">
      <c r="A18" t="s">
        <v>42</v>
      </c>
      <c r="B18" s="1" t="s">
        <v>0</v>
      </c>
      <c r="C18" s="1" t="s">
        <v>7</v>
      </c>
      <c r="D18" s="1" t="s">
        <v>9</v>
      </c>
      <c r="E18" s="1" t="s">
        <v>10</v>
      </c>
      <c r="F18" s="1" t="s">
        <v>11</v>
      </c>
      <c r="G18" s="1" t="s">
        <v>12</v>
      </c>
      <c r="H18" s="1" t="s">
        <v>13</v>
      </c>
    </row>
    <row r="19" spans="1:8" x14ac:dyDescent="0.2">
      <c r="B19" s="1"/>
      <c r="C19" s="1" t="s">
        <v>1</v>
      </c>
      <c r="D19" s="1" t="s">
        <v>2</v>
      </c>
      <c r="E19" s="1" t="s">
        <v>40</v>
      </c>
      <c r="F19" s="1" t="s">
        <v>4</v>
      </c>
      <c r="G19" s="1" t="s">
        <v>41</v>
      </c>
      <c r="H19" s="1" t="s">
        <v>6</v>
      </c>
    </row>
    <row r="20" spans="1:8" x14ac:dyDescent="0.2">
      <c r="B20" s="11" t="s">
        <v>20</v>
      </c>
      <c r="C20" s="17">
        <f>AVERAGE(C21:C23)</f>
        <v>110333.34000000001</v>
      </c>
      <c r="D20" s="17">
        <f t="shared" ref="D20:H20" si="4">AVERAGE(D21:D23)</f>
        <v>213959.897</v>
      </c>
      <c r="E20" s="17">
        <f t="shared" si="4"/>
        <v>36322.421333333332</v>
      </c>
      <c r="F20" s="17">
        <f t="shared" si="4"/>
        <v>84435.779999999984</v>
      </c>
      <c r="G20" s="17">
        <f t="shared" si="4"/>
        <v>59249.526333333335</v>
      </c>
      <c r="H20" s="17">
        <f t="shared" si="4"/>
        <v>121530.13333333335</v>
      </c>
    </row>
    <row r="21" spans="1:8" x14ac:dyDescent="0.2">
      <c r="B21" s="1" t="s">
        <v>14</v>
      </c>
      <c r="C21" s="1">
        <v>107359.128</v>
      </c>
      <c r="D21" s="1">
        <v>215505.23499999999</v>
      </c>
      <c r="E21" s="1">
        <v>33690.087</v>
      </c>
      <c r="F21" s="1">
        <v>88721.15</v>
      </c>
      <c r="G21" s="1">
        <v>60112.360999999997</v>
      </c>
      <c r="H21" s="20">
        <v>118866.5</v>
      </c>
    </row>
    <row r="22" spans="1:8" x14ac:dyDescent="0.2">
      <c r="B22" s="1" t="s">
        <v>15</v>
      </c>
      <c r="C22" s="1">
        <v>111728.402</v>
      </c>
      <c r="D22" s="1">
        <v>215505.23499999999</v>
      </c>
      <c r="E22" s="1">
        <v>34561.688000000002</v>
      </c>
      <c r="F22" s="1">
        <v>79899.95</v>
      </c>
      <c r="G22" s="1">
        <v>58737.336000000003</v>
      </c>
      <c r="H22" s="20">
        <v>120136.3</v>
      </c>
    </row>
    <row r="23" spans="1:8" x14ac:dyDescent="0.2">
      <c r="B23" s="1" t="s">
        <v>16</v>
      </c>
      <c r="C23" s="1">
        <v>111912.49</v>
      </c>
      <c r="D23" s="1">
        <v>210869.22099999999</v>
      </c>
      <c r="E23" s="1">
        <v>40715.489000000001</v>
      </c>
      <c r="F23" s="1">
        <v>84686.24</v>
      </c>
      <c r="G23" s="1">
        <v>58898.881999999998</v>
      </c>
      <c r="H23" s="20">
        <v>125587.6</v>
      </c>
    </row>
    <row r="24" spans="1:8" x14ac:dyDescent="0.2">
      <c r="B24" t="s">
        <v>35</v>
      </c>
      <c r="C24" s="21">
        <f>C20/C20</f>
        <v>1</v>
      </c>
      <c r="D24" s="22">
        <f>D20/$C20</f>
        <v>1.9392134508028125</v>
      </c>
      <c r="E24" s="22">
        <f t="shared" ref="E24:H24" si="5">E20/$C20</f>
        <v>0.32920621575793252</v>
      </c>
      <c r="F24" s="22">
        <f t="shared" si="5"/>
        <v>0.7652789265692489</v>
      </c>
      <c r="G24" s="22">
        <f t="shared" si="5"/>
        <v>0.53700473794533299</v>
      </c>
      <c r="H24" s="22">
        <f t="shared" si="5"/>
        <v>1.1014815044422053</v>
      </c>
    </row>
    <row r="26" spans="1:8" x14ac:dyDescent="0.2">
      <c r="A26" t="s">
        <v>45</v>
      </c>
      <c r="B26" s="1" t="s">
        <v>0</v>
      </c>
      <c r="C26" s="1" t="s">
        <v>7</v>
      </c>
      <c r="D26" s="1" t="s">
        <v>9</v>
      </c>
      <c r="E26" s="1" t="s">
        <v>10</v>
      </c>
      <c r="F26" s="1" t="s">
        <v>11</v>
      </c>
      <c r="G26" s="1" t="s">
        <v>12</v>
      </c>
      <c r="H26" s="1" t="s">
        <v>13</v>
      </c>
    </row>
    <row r="27" spans="1:8" x14ac:dyDescent="0.2">
      <c r="B27" s="1"/>
      <c r="C27" s="1" t="s">
        <v>1</v>
      </c>
      <c r="D27" s="1" t="s">
        <v>2</v>
      </c>
      <c r="E27" s="1" t="s">
        <v>40</v>
      </c>
      <c r="F27" s="1" t="s">
        <v>4</v>
      </c>
      <c r="G27" s="1" t="s">
        <v>41</v>
      </c>
      <c r="H27" s="1" t="s">
        <v>6</v>
      </c>
    </row>
    <row r="28" spans="1:8" x14ac:dyDescent="0.2">
      <c r="B28" s="11" t="s">
        <v>20</v>
      </c>
      <c r="C28" s="17">
        <f>AVERAGE(C29,C31)</f>
        <v>109187.2115</v>
      </c>
      <c r="D28" s="17">
        <f t="shared" ref="D28:G28" si="6">AVERAGE(D29:D31)</f>
        <v>276665.43033333332</v>
      </c>
      <c r="E28" s="17">
        <f>AVERAGE(E30:E31)</f>
        <v>55455.330499999996</v>
      </c>
      <c r="F28" s="17">
        <f t="shared" si="6"/>
        <v>138109.19933333332</v>
      </c>
      <c r="G28" s="17">
        <f t="shared" si="6"/>
        <v>48789.923666666669</v>
      </c>
      <c r="H28" s="17">
        <f>AVERAGE(H29:H30)</f>
        <v>109701.5355</v>
      </c>
    </row>
    <row r="29" spans="1:8" x14ac:dyDescent="0.2">
      <c r="B29" s="1" t="s">
        <v>14</v>
      </c>
      <c r="C29" s="23">
        <v>103619.52899999999</v>
      </c>
      <c r="D29" s="23">
        <v>269581.40700000001</v>
      </c>
      <c r="E29" s="27">
        <v>48976.345000000001</v>
      </c>
      <c r="F29" s="24">
        <v>141444.815</v>
      </c>
      <c r="G29" s="24">
        <v>47423.385999999999</v>
      </c>
      <c r="H29" s="25">
        <v>109591.67999999999</v>
      </c>
    </row>
    <row r="30" spans="1:8" x14ac:dyDescent="0.2">
      <c r="B30" s="1" t="s">
        <v>15</v>
      </c>
      <c r="C30" s="26">
        <v>133615.106</v>
      </c>
      <c r="D30" s="23">
        <v>279088.91200000001</v>
      </c>
      <c r="E30" s="24">
        <v>54369.258000000002</v>
      </c>
      <c r="F30" s="24">
        <v>137460.05300000001</v>
      </c>
      <c r="G30" s="24">
        <v>48277.264000000003</v>
      </c>
      <c r="H30" s="25">
        <v>109811.391</v>
      </c>
    </row>
    <row r="31" spans="1:8" x14ac:dyDescent="0.2">
      <c r="B31" s="1" t="s">
        <v>16</v>
      </c>
      <c r="C31" s="23">
        <v>114754.894</v>
      </c>
      <c r="D31" s="23">
        <v>281325.97200000001</v>
      </c>
      <c r="E31" s="24">
        <v>56541.402999999998</v>
      </c>
      <c r="F31" s="24">
        <v>135422.73000000001</v>
      </c>
      <c r="G31" s="24">
        <v>50669.120999999999</v>
      </c>
      <c r="H31" s="28">
        <v>126494.46400000001</v>
      </c>
    </row>
    <row r="32" spans="1:8" x14ac:dyDescent="0.2">
      <c r="B32" t="s">
        <v>35</v>
      </c>
      <c r="C32" s="21">
        <f>C28/C28</f>
        <v>1</v>
      </c>
      <c r="D32" s="22">
        <f>D28/$C28</f>
        <v>2.533862954576263</v>
      </c>
      <c r="E32" s="22">
        <f t="shared" ref="E32:H32" si="7">E28/$C28</f>
        <v>0.5078921765485328</v>
      </c>
      <c r="F32" s="22">
        <f t="shared" si="7"/>
        <v>1.2648843892614046</v>
      </c>
      <c r="G32" s="22">
        <f t="shared" si="7"/>
        <v>0.44684650332577336</v>
      </c>
      <c r="H32" s="22">
        <f t="shared" si="7"/>
        <v>1.0047104783878467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3A Summary (TNFa)</vt:lpstr>
      <vt:lpstr>Fig 3B Summary (PMAi)</vt:lpstr>
      <vt:lpstr>Fig 3C Summary (JQ1)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2023-06-12T21:05:55Z</dcterms:created>
  <dcterms:modified xsi:type="dcterms:W3CDTF">2025-07-28T16:49:41Z</dcterms:modified>
</cp:coreProperties>
</file>