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5 - Saquinavir/"/>
    </mc:Choice>
  </mc:AlternateContent>
  <xr:revisionPtr revIDLastSave="0" documentId="8_{7F939BA8-0679-484F-A6DA-95E0AF593D76}" xr6:coauthVersionLast="47" xr6:coauthVersionMax="47" xr10:uidLastSave="{00000000-0000-0000-0000-000000000000}"/>
  <bookViews>
    <workbookView xWindow="0" yWindow="500" windowWidth="28800" windowHeight="17500" xr2:uid="{1A1708DE-8D6A-F244-B763-C696782BBA50}"/>
  </bookViews>
  <sheets>
    <sheet name="EXP250226 n1" sheetId="4" r:id="rId1"/>
    <sheet name="EXP250226 n2" sheetId="5" r:id="rId2"/>
    <sheet name="EXP250226 n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4" i="5" l="1"/>
  <c r="M2" i="5"/>
  <c r="M3" i="5"/>
  <c r="M4" i="5"/>
  <c r="M2" i="4"/>
  <c r="M3" i="4"/>
  <c r="M4" i="4"/>
  <c r="P8" i="6"/>
  <c r="P14" i="6"/>
  <c r="P20" i="6"/>
  <c r="P26" i="6"/>
  <c r="P32" i="6"/>
  <c r="P38" i="6"/>
  <c r="P44" i="6"/>
  <c r="P2" i="6"/>
  <c r="P8" i="5"/>
  <c r="P14" i="5"/>
  <c r="P20" i="5"/>
  <c r="P26" i="5"/>
  <c r="P32" i="5"/>
  <c r="P38" i="5"/>
  <c r="P44" i="5"/>
  <c r="P2" i="5"/>
  <c r="M32" i="4"/>
  <c r="P8" i="4" l="1"/>
  <c r="P14" i="4"/>
  <c r="P20" i="4"/>
  <c r="P26" i="4"/>
  <c r="P32" i="4"/>
  <c r="P38" i="4"/>
  <c r="P44" i="4"/>
  <c r="P2" i="4"/>
  <c r="M46" i="6" l="1"/>
  <c r="M45" i="6"/>
  <c r="M44" i="6"/>
  <c r="M40" i="6"/>
  <c r="M39" i="6"/>
  <c r="M38" i="6"/>
  <c r="M34" i="6"/>
  <c r="M33" i="6"/>
  <c r="M32" i="6"/>
  <c r="M28" i="6"/>
  <c r="M27" i="6"/>
  <c r="M26" i="6"/>
  <c r="M22" i="6"/>
  <c r="M21" i="6"/>
  <c r="M20" i="6"/>
  <c r="M15" i="6"/>
  <c r="M14" i="6"/>
  <c r="M10" i="6"/>
  <c r="M9" i="6"/>
  <c r="M8" i="6"/>
  <c r="N4" i="6"/>
  <c r="M4" i="6"/>
  <c r="N3" i="6"/>
  <c r="M3" i="6"/>
  <c r="N2" i="6"/>
  <c r="M2" i="6"/>
  <c r="M46" i="5"/>
  <c r="M45" i="5"/>
  <c r="M44" i="5"/>
  <c r="M39" i="5"/>
  <c r="M38" i="5"/>
  <c r="M34" i="5"/>
  <c r="M33" i="5"/>
  <c r="M32" i="5"/>
  <c r="M27" i="5"/>
  <c r="M26" i="5"/>
  <c r="M22" i="5"/>
  <c r="M21" i="5"/>
  <c r="M20" i="5"/>
  <c r="M16" i="5"/>
  <c r="M15" i="5"/>
  <c r="M14" i="5"/>
  <c r="M10" i="5"/>
  <c r="M9" i="5"/>
  <c r="M8" i="5"/>
  <c r="N4" i="5"/>
  <c r="N34" i="5" s="1"/>
  <c r="N3" i="5"/>
  <c r="N2" i="5"/>
  <c r="M46" i="4"/>
  <c r="M45" i="4"/>
  <c r="M44" i="4"/>
  <c r="M40" i="4"/>
  <c r="M39" i="4"/>
  <c r="M38" i="4"/>
  <c r="M34" i="4"/>
  <c r="M33" i="4"/>
  <c r="M28" i="4"/>
  <c r="M27" i="4"/>
  <c r="M26" i="4"/>
  <c r="M22" i="4"/>
  <c r="M21" i="4"/>
  <c r="M20" i="4"/>
  <c r="M16" i="4"/>
  <c r="M15" i="4"/>
  <c r="M14" i="4"/>
  <c r="M10" i="4"/>
  <c r="M9" i="4"/>
  <c r="M8" i="4"/>
  <c r="N4" i="4"/>
  <c r="O4" i="4" s="1"/>
  <c r="Q4" i="4" s="1"/>
  <c r="T4" i="4" s="1"/>
  <c r="N3" i="4"/>
  <c r="N2" i="4"/>
  <c r="O4" i="6" l="1"/>
  <c r="Q4" i="6" s="1"/>
  <c r="T4" i="6" s="1"/>
  <c r="N20" i="6"/>
  <c r="O20" i="6" s="1"/>
  <c r="Q20" i="6" s="1"/>
  <c r="N8" i="6"/>
  <c r="N8" i="4"/>
  <c r="N22" i="4" s="1"/>
  <c r="O22" i="4" s="1"/>
  <c r="Q22" i="4" s="1"/>
  <c r="T22" i="4" s="1"/>
  <c r="O3" i="5"/>
  <c r="Q3" i="5" s="1"/>
  <c r="T3" i="5" s="1"/>
  <c r="O3" i="6"/>
  <c r="Q3" i="6" s="1"/>
  <c r="T3" i="6" s="1"/>
  <c r="O2" i="4"/>
  <c r="Q2" i="4" s="1"/>
  <c r="T2" i="4" s="1"/>
  <c r="O2" i="6"/>
  <c r="Q2" i="6" s="1"/>
  <c r="T2" i="6" s="1"/>
  <c r="O4" i="5"/>
  <c r="Q4" i="5" s="1"/>
  <c r="T4" i="5" s="1"/>
  <c r="O3" i="4"/>
  <c r="Q3" i="4" s="1"/>
  <c r="T3" i="4" s="1"/>
  <c r="N14" i="6"/>
  <c r="O14" i="6" s="1"/>
  <c r="Q14" i="6" s="1"/>
  <c r="N26" i="6"/>
  <c r="O26" i="6" s="1"/>
  <c r="Q26" i="6" s="1"/>
  <c r="N32" i="6"/>
  <c r="O32" i="6" s="1"/>
  <c r="Q32" i="6" s="1"/>
  <c r="N38" i="6"/>
  <c r="O38" i="6" s="1"/>
  <c r="Q38" i="6" s="1"/>
  <c r="N10" i="6"/>
  <c r="O10" i="6" s="1"/>
  <c r="Q10" i="6" s="1"/>
  <c r="T10" i="6" s="1"/>
  <c r="N28" i="6"/>
  <c r="O28" i="6" s="1"/>
  <c r="Q28" i="6" s="1"/>
  <c r="T28" i="6" s="1"/>
  <c r="N34" i="6"/>
  <c r="O34" i="6" s="1"/>
  <c r="Q34" i="6" s="1"/>
  <c r="T34" i="6" s="1"/>
  <c r="N22" i="6"/>
  <c r="O22" i="6" s="1"/>
  <c r="Q22" i="6" s="1"/>
  <c r="T22" i="6" s="1"/>
  <c r="N46" i="6"/>
  <c r="O46" i="6" s="1"/>
  <c r="Q46" i="6" s="1"/>
  <c r="T46" i="6" s="1"/>
  <c r="O8" i="6"/>
  <c r="Q8" i="6" s="1"/>
  <c r="N44" i="6"/>
  <c r="O44" i="6" s="1"/>
  <c r="Q44" i="6" s="1"/>
  <c r="N40" i="6"/>
  <c r="O40" i="6" s="1"/>
  <c r="Q40" i="6" s="1"/>
  <c r="T40" i="6" s="1"/>
  <c r="N9" i="6"/>
  <c r="O9" i="6" s="1"/>
  <c r="Q9" i="6" s="1"/>
  <c r="T9" i="6" s="1"/>
  <c r="N15" i="6"/>
  <c r="O15" i="6" s="1"/>
  <c r="Q15" i="6" s="1"/>
  <c r="T15" i="6" s="1"/>
  <c r="N21" i="6"/>
  <c r="O21" i="6" s="1"/>
  <c r="Q21" i="6" s="1"/>
  <c r="T21" i="6" s="1"/>
  <c r="N27" i="6"/>
  <c r="O27" i="6" s="1"/>
  <c r="Q27" i="6" s="1"/>
  <c r="T27" i="6" s="1"/>
  <c r="N33" i="6"/>
  <c r="O33" i="6" s="1"/>
  <c r="Q33" i="6" s="1"/>
  <c r="T33" i="6" s="1"/>
  <c r="N39" i="6"/>
  <c r="O39" i="6" s="1"/>
  <c r="Q39" i="6" s="1"/>
  <c r="T39" i="6" s="1"/>
  <c r="N45" i="6"/>
  <c r="O45" i="6" s="1"/>
  <c r="Q45" i="6" s="1"/>
  <c r="T45" i="6" s="1"/>
  <c r="O2" i="5"/>
  <c r="Q2" i="5" s="1"/>
  <c r="T2" i="5" s="1"/>
  <c r="O34" i="5"/>
  <c r="Q34" i="5" s="1"/>
  <c r="T34" i="5" s="1"/>
  <c r="N8" i="5"/>
  <c r="O8" i="5" s="1"/>
  <c r="Q8" i="5" s="1"/>
  <c r="N38" i="5"/>
  <c r="O38" i="5" s="1"/>
  <c r="Q38" i="5" s="1"/>
  <c r="N46" i="5"/>
  <c r="O46" i="5" s="1"/>
  <c r="Q46" i="5" s="1"/>
  <c r="T46" i="5" s="1"/>
  <c r="N26" i="5"/>
  <c r="O26" i="5" s="1"/>
  <c r="Q26" i="5" s="1"/>
  <c r="N22" i="5"/>
  <c r="O22" i="5" s="1"/>
  <c r="Q22" i="5" s="1"/>
  <c r="T22" i="5" s="1"/>
  <c r="N14" i="5"/>
  <c r="O14" i="5" s="1"/>
  <c r="N20" i="5"/>
  <c r="O20" i="5" s="1"/>
  <c r="Q20" i="5" s="1"/>
  <c r="N32" i="5"/>
  <c r="O32" i="5" s="1"/>
  <c r="Q32" i="5" s="1"/>
  <c r="N44" i="5"/>
  <c r="O44" i="5" s="1"/>
  <c r="Q44" i="5" s="1"/>
  <c r="N10" i="5"/>
  <c r="O10" i="5" s="1"/>
  <c r="Q10" i="5" s="1"/>
  <c r="T10" i="5" s="1"/>
  <c r="N16" i="5"/>
  <c r="O16" i="5" s="1"/>
  <c r="Q16" i="5" s="1"/>
  <c r="T16" i="5" s="1"/>
  <c r="N9" i="5"/>
  <c r="O9" i="5" s="1"/>
  <c r="Q9" i="5" s="1"/>
  <c r="T9" i="5" s="1"/>
  <c r="N15" i="5"/>
  <c r="O15" i="5" s="1"/>
  <c r="Q15" i="5" s="1"/>
  <c r="T15" i="5" s="1"/>
  <c r="N21" i="5"/>
  <c r="O21" i="5" s="1"/>
  <c r="Q21" i="5" s="1"/>
  <c r="T21" i="5" s="1"/>
  <c r="N27" i="5"/>
  <c r="O27" i="5" s="1"/>
  <c r="Q27" i="5" s="1"/>
  <c r="T27" i="5" s="1"/>
  <c r="N33" i="5"/>
  <c r="O33" i="5" s="1"/>
  <c r="Q33" i="5" s="1"/>
  <c r="T33" i="5" s="1"/>
  <c r="N39" i="5"/>
  <c r="O39" i="5" s="1"/>
  <c r="Q39" i="5" s="1"/>
  <c r="T39" i="5" s="1"/>
  <c r="N45" i="5"/>
  <c r="O45" i="5" s="1"/>
  <c r="Q45" i="5" s="1"/>
  <c r="T45" i="5" s="1"/>
  <c r="S2" i="6" l="1"/>
  <c r="N33" i="4"/>
  <c r="O33" i="4" s="1"/>
  <c r="Q33" i="4" s="1"/>
  <c r="T33" i="4" s="1"/>
  <c r="N45" i="4"/>
  <c r="O45" i="4" s="1"/>
  <c r="Q45" i="4" s="1"/>
  <c r="T45" i="4" s="1"/>
  <c r="N14" i="4"/>
  <c r="O14" i="4" s="1"/>
  <c r="Q14" i="4" s="1"/>
  <c r="N16" i="4"/>
  <c r="O16" i="4" s="1"/>
  <c r="Q16" i="4" s="1"/>
  <c r="T16" i="4" s="1"/>
  <c r="N38" i="4"/>
  <c r="O38" i="4" s="1"/>
  <c r="Q38" i="4" s="1"/>
  <c r="N28" i="4"/>
  <c r="O28" i="4" s="1"/>
  <c r="Q28" i="4" s="1"/>
  <c r="T28" i="4" s="1"/>
  <c r="N21" i="4"/>
  <c r="O21" i="4" s="1"/>
  <c r="Q21" i="4" s="1"/>
  <c r="T21" i="4" s="1"/>
  <c r="N44" i="4"/>
  <c r="O44" i="4" s="1"/>
  <c r="Q44" i="4" s="1"/>
  <c r="S44" i="4" s="1"/>
  <c r="N20" i="4"/>
  <c r="O20" i="4" s="1"/>
  <c r="Q20" i="4" s="1"/>
  <c r="N27" i="4"/>
  <c r="O27" i="4" s="1"/>
  <c r="Q27" i="4" s="1"/>
  <c r="T27" i="4" s="1"/>
  <c r="N9" i="4"/>
  <c r="O9" i="4" s="1"/>
  <c r="Q9" i="4" s="1"/>
  <c r="T9" i="4" s="1"/>
  <c r="N10" i="4"/>
  <c r="O10" i="4" s="1"/>
  <c r="Q10" i="4" s="1"/>
  <c r="T10" i="4" s="1"/>
  <c r="N39" i="4"/>
  <c r="O39" i="4" s="1"/>
  <c r="Q39" i="4" s="1"/>
  <c r="T39" i="4" s="1"/>
  <c r="N26" i="4"/>
  <c r="O26" i="4" s="1"/>
  <c r="Q26" i="4" s="1"/>
  <c r="T26" i="4" s="1"/>
  <c r="O8" i="4"/>
  <c r="Q8" i="4" s="1"/>
  <c r="T8" i="4" s="1"/>
  <c r="N34" i="4"/>
  <c r="O34" i="4" s="1"/>
  <c r="Q34" i="4" s="1"/>
  <c r="T34" i="4" s="1"/>
  <c r="N32" i="4"/>
  <c r="O32" i="4" s="1"/>
  <c r="Q32" i="4" s="1"/>
  <c r="N46" i="4"/>
  <c r="O46" i="4" s="1"/>
  <c r="Q46" i="4" s="1"/>
  <c r="T46" i="4" s="1"/>
  <c r="N40" i="4"/>
  <c r="O40" i="4" s="1"/>
  <c r="Q40" i="4" s="1"/>
  <c r="T40" i="4" s="1"/>
  <c r="N15" i="4"/>
  <c r="O15" i="4" s="1"/>
  <c r="Q15" i="4" s="1"/>
  <c r="T15" i="4" s="1"/>
  <c r="S2" i="5"/>
  <c r="S2" i="4"/>
  <c r="S32" i="6"/>
  <c r="T32" i="6"/>
  <c r="S8" i="6"/>
  <c r="T8" i="6"/>
  <c r="T14" i="6"/>
  <c r="S14" i="6"/>
  <c r="S38" i="6"/>
  <c r="T38" i="6"/>
  <c r="S20" i="6"/>
  <c r="T20" i="6"/>
  <c r="T44" i="6"/>
  <c r="S44" i="6"/>
  <c r="T26" i="6"/>
  <c r="S26" i="6"/>
  <c r="T8" i="5"/>
  <c r="S8" i="5"/>
  <c r="S32" i="5"/>
  <c r="T32" i="5"/>
  <c r="S26" i="5"/>
  <c r="T26" i="5"/>
  <c r="T20" i="5"/>
  <c r="S20" i="5"/>
  <c r="S44" i="5"/>
  <c r="T44" i="5"/>
  <c r="T38" i="5"/>
  <c r="S38" i="5"/>
  <c r="S14" i="5"/>
  <c r="T14" i="5"/>
  <c r="S38" i="4"/>
  <c r="T38" i="4"/>
  <c r="S20" i="4"/>
  <c r="T20" i="4"/>
  <c r="T32" i="4"/>
  <c r="T14" i="4"/>
  <c r="S14" i="4"/>
  <c r="S8" i="4" l="1"/>
  <c r="S26" i="4"/>
  <c r="S32" i="4"/>
  <c r="T44" i="4"/>
</calcChain>
</file>

<file path=xl/sharedStrings.xml><?xml version="1.0" encoding="utf-8"?>
<sst xmlns="http://schemas.openxmlformats.org/spreadsheetml/2006/main" count="1194" uniqueCount="179">
  <si>
    <t>Sample 1</t>
  </si>
  <si>
    <t/>
  </si>
  <si>
    <t>GAG</t>
  </si>
  <si>
    <t>Sample 16</t>
  </si>
  <si>
    <t>D12</t>
  </si>
  <si>
    <t>D8</t>
  </si>
  <si>
    <t>D4</t>
  </si>
  <si>
    <t>Sample 15</t>
  </si>
  <si>
    <t>D11</t>
  </si>
  <si>
    <t>D7</t>
  </si>
  <si>
    <t>D3</t>
  </si>
  <si>
    <t>Sample 12</t>
  </si>
  <si>
    <t>F12</t>
  </si>
  <si>
    <t>E12</t>
  </si>
  <si>
    <t>C12</t>
  </si>
  <si>
    <t>B12</t>
  </si>
  <si>
    <t>A12</t>
  </si>
  <si>
    <t>Sample 11</t>
  </si>
  <si>
    <t>F11</t>
  </si>
  <si>
    <t>E11</t>
  </si>
  <si>
    <t>C11</t>
  </si>
  <si>
    <t>B11</t>
  </si>
  <si>
    <t>A11</t>
  </si>
  <si>
    <t>Sample 8</t>
  </si>
  <si>
    <t>F8</t>
  </si>
  <si>
    <t>E8</t>
  </si>
  <si>
    <t>C8</t>
  </si>
  <si>
    <t>B8</t>
  </si>
  <si>
    <t>A8</t>
  </si>
  <si>
    <t>Sample 7</t>
  </si>
  <si>
    <t>F7</t>
  </si>
  <si>
    <t>E7</t>
  </si>
  <si>
    <t>C7</t>
  </si>
  <si>
    <t>B7</t>
  </si>
  <si>
    <t>A7</t>
  </si>
  <si>
    <t>Sample 4</t>
  </si>
  <si>
    <t>F4</t>
  </si>
  <si>
    <t>E4</t>
  </si>
  <si>
    <t>C4</t>
  </si>
  <si>
    <t>B4</t>
  </si>
  <si>
    <t>A4</t>
  </si>
  <si>
    <t>Sample 3</t>
  </si>
  <si>
    <t>F3</t>
  </si>
  <si>
    <t>E3</t>
  </si>
  <si>
    <t>C3</t>
  </si>
  <si>
    <t>B3</t>
  </si>
  <si>
    <t>A3</t>
  </si>
  <si>
    <t>Sample 14</t>
  </si>
  <si>
    <t>D10</t>
  </si>
  <si>
    <t>D6</t>
  </si>
  <si>
    <t>D2</t>
  </si>
  <si>
    <t>Sample 13</t>
  </si>
  <si>
    <t>D9</t>
  </si>
  <si>
    <t>D5</t>
  </si>
  <si>
    <t>D1</t>
  </si>
  <si>
    <t>Sample 10</t>
  </si>
  <si>
    <t>F10</t>
  </si>
  <si>
    <t>E10</t>
  </si>
  <si>
    <t>C10</t>
  </si>
  <si>
    <t>B10</t>
  </si>
  <si>
    <t>A10</t>
  </si>
  <si>
    <t>Sample 9</t>
  </si>
  <si>
    <t>F9</t>
  </si>
  <si>
    <t>E9</t>
  </si>
  <si>
    <t>C9</t>
  </si>
  <si>
    <t>B9</t>
  </si>
  <si>
    <t>A9</t>
  </si>
  <si>
    <t>Sample 6</t>
  </si>
  <si>
    <t>F6</t>
  </si>
  <si>
    <t>E6</t>
  </si>
  <si>
    <t>C6</t>
  </si>
  <si>
    <t>B6</t>
  </si>
  <si>
    <t>A6</t>
  </si>
  <si>
    <t>Sample 5</t>
  </si>
  <si>
    <t>F5</t>
  </si>
  <si>
    <t>E5</t>
  </si>
  <si>
    <t>C5</t>
  </si>
  <si>
    <t>B5</t>
  </si>
  <si>
    <t>A5</t>
  </si>
  <si>
    <t>Sample 2</t>
  </si>
  <si>
    <t>F2</t>
  </si>
  <si>
    <t>E2</t>
  </si>
  <si>
    <t>C2</t>
  </si>
  <si>
    <t>B2</t>
  </si>
  <si>
    <t>A2</t>
  </si>
  <si>
    <t>F1</t>
  </si>
  <si>
    <t>E1</t>
  </si>
  <si>
    <t>C1</t>
  </si>
  <si>
    <t>B1</t>
  </si>
  <si>
    <t>A1</t>
  </si>
  <si>
    <t>Delta Delta Ct</t>
  </si>
  <si>
    <t>Delta Ct SE</t>
  </si>
  <si>
    <t>Delta Ct Mean</t>
  </si>
  <si>
    <t>Delta Ct</t>
  </si>
  <si>
    <t>log2(FC)</t>
  </si>
  <si>
    <t>FC (average)</t>
  </si>
  <si>
    <t>Fold Change</t>
  </si>
  <si>
    <t>ddCT</t>
  </si>
  <si>
    <t>d(CT-control)</t>
  </si>
  <si>
    <t>d(CT-Exp)</t>
  </si>
  <si>
    <t>Ct SD</t>
  </si>
  <si>
    <t>Ct Mean</t>
  </si>
  <si>
    <t>CT</t>
  </si>
  <si>
    <t>RQ Max</t>
  </si>
  <si>
    <t>RQ Min</t>
  </si>
  <si>
    <r>
      <t xml:space="preserve">RQ </t>
    </r>
    <r>
      <rPr>
        <sz val="10"/>
        <color indexed="62"/>
        <rFont val="Arial"/>
        <family val="2"/>
      </rPr>
      <t>(MEAN)</t>
    </r>
  </si>
  <si>
    <t>Target Name</t>
  </si>
  <si>
    <t>Sample Name</t>
  </si>
  <si>
    <t>well name</t>
  </si>
  <si>
    <t>Condition</t>
  </si>
  <si>
    <t>Well Position</t>
  </si>
  <si>
    <t>Well</t>
  </si>
  <si>
    <t>DMSO</t>
  </si>
  <si>
    <t xml:space="preserve">MLN 200 </t>
  </si>
  <si>
    <t>Saquinavir 5uM</t>
  </si>
  <si>
    <t>MLN 200 + Saquinavir</t>
  </si>
  <si>
    <t>DMSO + TNFa</t>
  </si>
  <si>
    <t>MLN + TNFa</t>
  </si>
  <si>
    <t>Saquinavir + TNFa</t>
  </si>
  <si>
    <t>MLN 200 + Saquinavir + TNFa</t>
  </si>
  <si>
    <t>1A</t>
  </si>
  <si>
    <t>2A</t>
  </si>
  <si>
    <t>3A</t>
  </si>
  <si>
    <t>4A</t>
  </si>
  <si>
    <t>5A</t>
  </si>
  <si>
    <t>6A</t>
  </si>
  <si>
    <t>7A</t>
  </si>
  <si>
    <t>8A</t>
  </si>
  <si>
    <t>1B</t>
  </si>
  <si>
    <t>2B</t>
  </si>
  <si>
    <t>3B</t>
  </si>
  <si>
    <t>4B</t>
  </si>
  <si>
    <t>5B</t>
  </si>
  <si>
    <t>6B</t>
  </si>
  <si>
    <t>7B</t>
  </si>
  <si>
    <t>8B</t>
  </si>
  <si>
    <t>1C</t>
  </si>
  <si>
    <t>Sample 17</t>
  </si>
  <si>
    <t>2C</t>
  </si>
  <si>
    <t>Sample 18</t>
  </si>
  <si>
    <t>3C</t>
  </si>
  <si>
    <t>Sample 19</t>
  </si>
  <si>
    <t>4C</t>
  </si>
  <si>
    <t>Sample 20</t>
  </si>
  <si>
    <t>5C</t>
  </si>
  <si>
    <t>Sample 21</t>
  </si>
  <si>
    <t>6C</t>
  </si>
  <si>
    <t>Sample 22</t>
  </si>
  <si>
    <t>7C</t>
  </si>
  <si>
    <t>Sample 23</t>
  </si>
  <si>
    <t>8C</t>
  </si>
  <si>
    <t>Sample 24</t>
  </si>
  <si>
    <t>SD ddCT</t>
  </si>
  <si>
    <t>1</t>
  </si>
  <si>
    <t>GAPDH</t>
  </si>
  <si>
    <t>SYBR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</si>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</sst>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indexed="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2" fillId="0" borderId="0" xfId="1" applyFont="1"/>
    <xf numFmtId="0" fontId="2" fillId="2" borderId="0" xfId="1" applyFont="1" applyFill="1"/>
    <xf numFmtId="0" fontId="2" fillId="3" borderId="0" xfId="1" applyFont="1" applyFill="1"/>
    <xf numFmtId="0" fontId="1" fillId="2" borderId="0" xfId="1" applyFill="1"/>
    <xf numFmtId="164" fontId="1" fillId="0" borderId="0" xfId="1" applyNumberFormat="1"/>
    <xf numFmtId="164" fontId="2" fillId="0" borderId="0" xfId="1" applyNumberFormat="1" applyFont="1"/>
    <xf numFmtId="164" fontId="2" fillId="2" borderId="0" xfId="1" applyNumberFormat="1" applyFont="1" applyFill="1"/>
    <xf numFmtId="164" fontId="2" fillId="3" borderId="0" xfId="1" applyNumberFormat="1" applyFont="1" applyFill="1"/>
    <xf numFmtId="164" fontId="2" fillId="2" borderId="1" xfId="1" applyNumberFormat="1" applyFont="1" applyFill="1" applyBorder="1"/>
    <xf numFmtId="164" fontId="2" fillId="3" borderId="1" xfId="1" applyNumberFormat="1" applyFont="1" applyFill="1" applyBorder="1"/>
    <xf numFmtId="164" fontId="2" fillId="0" borderId="1" xfId="1" applyNumberFormat="1" applyFont="1" applyBorder="1"/>
    <xf numFmtId="0" fontId="1" fillId="0" borderId="2" xfId="1" applyBorder="1"/>
    <xf numFmtId="164" fontId="1" fillId="0" borderId="2" xfId="1" applyNumberFormat="1" applyBorder="1"/>
    <xf numFmtId="164" fontId="2" fillId="0" borderId="2" xfId="1" applyNumberFormat="1" applyFont="1" applyBorder="1"/>
    <xf numFmtId="164" fontId="2" fillId="2" borderId="2" xfId="1" applyNumberFormat="1" applyFont="1" applyFill="1" applyBorder="1"/>
    <xf numFmtId="164" fontId="2" fillId="3" borderId="2" xfId="1" applyNumberFormat="1" applyFont="1" applyFill="1" applyBorder="1"/>
    <xf numFmtId="0" fontId="2" fillId="0" borderId="2" xfId="1" applyFont="1" applyBorder="1"/>
    <xf numFmtId="0" fontId="1" fillId="0" borderId="1" xfId="1" applyBorder="1"/>
    <xf numFmtId="0" fontId="1" fillId="4" borderId="0" xfId="1" applyFill="1"/>
    <xf numFmtId="164" fontId="2" fillId="0" borderId="3" xfId="1" applyNumberFormat="1" applyFont="1" applyBorder="1"/>
    <xf numFmtId="164" fontId="2" fillId="5" borderId="1" xfId="1" applyNumberFormat="1" applyFont="1" applyFill="1" applyBorder="1"/>
    <xf numFmtId="0" fontId="2" fillId="5" borderId="1" xfId="1" applyFont="1" applyFill="1" applyBorder="1"/>
    <xf numFmtId="0" fontId="2" fillId="5" borderId="0" xfId="1" applyFont="1" applyFill="1"/>
    <xf numFmtId="0" fontId="0" fillId="4" borderId="0" xfId="0" applyFill="1"/>
    <xf numFmtId="0" fontId="2" fillId="4" borderId="0" xfId="1" applyFont="1" applyFill="1"/>
    <xf numFmtId="0" fontId="2" fillId="4" borderId="1" xfId="1" applyFont="1" applyFill="1" applyBorder="1"/>
    <xf numFmtId="0" fontId="3" fillId="4" borderId="0" xfId="1" applyFont="1" applyFill="1"/>
    <xf numFmtId="0" fontId="1" fillId="0" borderId="0" xfId="0" applyFont="1"/>
    <xf numFmtId="164" fontId="0" fillId="0" borderId="0" xfId="0" applyNumberFormat="1"/>
    <xf numFmtId="0" fontId="2" fillId="4" borderId="1" xfId="1" applyFont="1" applyFill="1" applyBorder="1" applyAlignment="1">
      <alignment wrapText="1"/>
    </xf>
  </cellXfs>
  <cellStyles count="3">
    <cellStyle name="Normal" xfId="0" builtinId="0"/>
    <cellStyle name="Normal 2" xfId="1" xr:uid="{E49ACF7E-26A1-4F48-89A1-3585BA5DF23E}"/>
    <cellStyle name="Normal 3" xfId="2" xr:uid="{A5DA0CE9-8471-AA4A-81D3-E3F3EB9B0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75B9B-2648-7B45-8054-C165E72F8C34}">
  <dimension ref="A1:Y66"/>
  <sheetViews>
    <sheetView tabSelected="1" zoomScale="137" zoomScaleNormal="100" workbookViewId="0">
      <pane xSplit="1" topLeftCell="B1" activePane="topRight" state="frozen"/>
      <selection pane="topRight" activeCell="Q44" sqref="Q44"/>
    </sheetView>
  </sheetViews>
  <sheetFormatPr baseColWidth="10" defaultColWidth="8.83203125" defaultRowHeight="13" x14ac:dyDescent="0.15"/>
  <cols>
    <col min="1" max="1" width="25.6640625" style="2" customWidth="1"/>
    <col min="2" max="2" width="8.83203125" style="2" bestFit="1" customWidth="1"/>
    <col min="3" max="3" width="10.5" style="1" customWidth="1"/>
    <col min="4" max="4" width="11" style="1" bestFit="1" customWidth="1"/>
    <col min="5" max="5" width="12" style="1" bestFit="1" customWidth="1"/>
    <col min="6" max="6" width="11.1640625" style="1" bestFit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8" bestFit="1" customWidth="1"/>
    <col min="11" max="11" width="7.6640625" style="28" bestFit="1" customWidth="1"/>
    <col min="12" max="12" width="5.6640625" style="20" customWidth="1"/>
    <col min="13" max="13" width="10.83203125" style="2" customWidth="1"/>
    <col min="14" max="16" width="12.1640625" style="2" customWidth="1"/>
    <col min="17" max="18" width="12.1640625" style="4" customWidth="1"/>
    <col min="19" max="19" width="12.1640625" style="3" customWidth="1"/>
    <col min="20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A1" s="26" t="s">
        <v>109</v>
      </c>
      <c r="B1" s="26" t="s">
        <v>108</v>
      </c>
      <c r="C1" s="1" t="s">
        <v>111</v>
      </c>
      <c r="D1" s="1" t="s">
        <v>110</v>
      </c>
      <c r="E1" s="20" t="s">
        <v>107</v>
      </c>
      <c r="F1" s="1" t="s">
        <v>106</v>
      </c>
      <c r="G1" s="5" t="s">
        <v>105</v>
      </c>
      <c r="H1" s="1" t="s">
        <v>104</v>
      </c>
      <c r="I1" s="1" t="s">
        <v>103</v>
      </c>
      <c r="J1" s="28" t="s">
        <v>102</v>
      </c>
      <c r="K1" s="28" t="s">
        <v>101</v>
      </c>
      <c r="L1" s="20" t="s">
        <v>100</v>
      </c>
      <c r="M1" s="2" t="s">
        <v>99</v>
      </c>
      <c r="N1" s="2" t="s">
        <v>98</v>
      </c>
      <c r="O1" s="2" t="s">
        <v>97</v>
      </c>
      <c r="P1" s="2" t="s">
        <v>152</v>
      </c>
      <c r="Q1" s="4" t="s">
        <v>96</v>
      </c>
      <c r="R1" s="4" t="s">
        <v>152</v>
      </c>
      <c r="S1" s="3" t="s">
        <v>95</v>
      </c>
      <c r="T1" s="2" t="s">
        <v>94</v>
      </c>
      <c r="U1" s="1" t="s">
        <v>93</v>
      </c>
      <c r="V1" s="1" t="s">
        <v>92</v>
      </c>
      <c r="W1" s="1" t="s">
        <v>91</v>
      </c>
      <c r="X1" s="1" t="s">
        <v>90</v>
      </c>
    </row>
    <row r="2" spans="1:24" s="19" customFormat="1" ht="16" x14ac:dyDescent="0.2">
      <c r="A2" s="23" t="s">
        <v>112</v>
      </c>
      <c r="B2"/>
      <c r="C2"/>
      <c r="D2" t="s">
        <v>153</v>
      </c>
      <c r="E2" t="s">
        <v>154</v>
      </c>
      <c r="F2" t="s">
        <v>155</v>
      </c>
      <c r="G2" t="s">
        <v>1</v>
      </c>
      <c r="H2" t="s">
        <v>1</v>
      </c>
      <c r="I2" t="s">
        <v>1</v>
      </c>
      <c r="J2" s="30">
        <v>17.306921005249023</v>
      </c>
      <c r="K2" s="30">
        <v>17.337133000000001</v>
      </c>
      <c r="L2" s="30">
        <v>0.13540456000000001</v>
      </c>
      <c r="M2" s="12">
        <f>J5-J2</f>
        <v>0.66111183166503906</v>
      </c>
      <c r="N2" s="22">
        <f>J5-J2</f>
        <v>0.66111183166503906</v>
      </c>
      <c r="O2" s="12">
        <f>M2-N2</f>
        <v>0</v>
      </c>
      <c r="P2" s="12">
        <f>SQRT(L5^2+L2^2)</f>
        <v>0.1593121794204376</v>
      </c>
      <c r="Q2" s="11">
        <f>2^(-O2)</f>
        <v>1</v>
      </c>
      <c r="R2" s="11">
        <v>0.1593121794204376</v>
      </c>
      <c r="S2" s="10">
        <f>AVERAGE(Q2:Q4)</f>
        <v>1</v>
      </c>
      <c r="T2" s="12">
        <f>LOG(Q2,2)</f>
        <v>0</v>
      </c>
      <c r="U2" s="19" t="s">
        <v>1</v>
      </c>
    </row>
    <row r="3" spans="1:24" ht="16" x14ac:dyDescent="0.2">
      <c r="A3" s="24"/>
      <c r="B3"/>
      <c r="C3"/>
      <c r="D3" t="s">
        <v>153</v>
      </c>
      <c r="E3" t="s">
        <v>154</v>
      </c>
      <c r="F3" t="s">
        <v>155</v>
      </c>
      <c r="G3" t="s">
        <v>1</v>
      </c>
      <c r="H3" t="s">
        <v>1</v>
      </c>
      <c r="I3" t="s">
        <v>1</v>
      </c>
      <c r="J3" s="30">
        <v>17.219387054443359</v>
      </c>
      <c r="K3" s="30">
        <v>17.337133000000001</v>
      </c>
      <c r="L3" s="30">
        <v>0.13540456000000001</v>
      </c>
      <c r="M3" s="12">
        <f>J6-J3</f>
        <v>0.90233802795410156</v>
      </c>
      <c r="N3" s="22">
        <f>J6-J3</f>
        <v>0.90233802795410156</v>
      </c>
      <c r="O3" s="12">
        <f>M3-N3</f>
        <v>0</v>
      </c>
      <c r="P3" s="12"/>
      <c r="Q3" s="11">
        <f>2^(-O3)</f>
        <v>1</v>
      </c>
      <c r="R3" s="11"/>
      <c r="S3" s="10"/>
      <c r="T3" s="12">
        <f>LOG(Q3,2)</f>
        <v>0</v>
      </c>
      <c r="U3" s="1" t="s">
        <v>1</v>
      </c>
    </row>
    <row r="4" spans="1:24" ht="16" x14ac:dyDescent="0.2">
      <c r="B4"/>
      <c r="C4"/>
      <c r="D4" t="s">
        <v>153</v>
      </c>
      <c r="E4" t="s">
        <v>154</v>
      </c>
      <c r="F4" t="s">
        <v>155</v>
      </c>
      <c r="G4" t="s">
        <v>1</v>
      </c>
      <c r="H4" t="s">
        <v>1</v>
      </c>
      <c r="I4" t="s">
        <v>1</v>
      </c>
      <c r="J4" s="30">
        <v>17.485092163085938</v>
      </c>
      <c r="K4" s="30">
        <v>17.337133000000001</v>
      </c>
      <c r="L4" s="30">
        <v>0.13540456000000001</v>
      </c>
      <c r="M4" s="12">
        <f>J7-J4</f>
        <v>0.50128936767578125</v>
      </c>
      <c r="N4" s="22">
        <f>J7-J4</f>
        <v>0.50128936767578125</v>
      </c>
      <c r="O4" s="12">
        <f>M4-N4</f>
        <v>0</v>
      </c>
      <c r="P4" s="12"/>
      <c r="Q4" s="11">
        <f>2^(-O4)</f>
        <v>1</v>
      </c>
      <c r="R4" s="11"/>
      <c r="S4" s="10"/>
      <c r="T4" s="12">
        <f>LOG(Q4,2)</f>
        <v>0</v>
      </c>
      <c r="U4" s="1" t="s">
        <v>1</v>
      </c>
    </row>
    <row r="5" spans="1:24" ht="16" x14ac:dyDescent="0.2">
      <c r="B5">
        <v>1</v>
      </c>
      <c r="C5" t="s">
        <v>89</v>
      </c>
      <c r="D5" s="29" t="s">
        <v>120</v>
      </c>
      <c r="E5" t="s">
        <v>0</v>
      </c>
      <c r="F5" t="s">
        <v>2</v>
      </c>
      <c r="G5" t="s">
        <v>1</v>
      </c>
      <c r="H5" t="s">
        <v>1</v>
      </c>
      <c r="I5" t="s">
        <v>1</v>
      </c>
      <c r="J5" s="30">
        <v>17.968032836914062</v>
      </c>
      <c r="K5" s="30">
        <v>18.025380999999999</v>
      </c>
      <c r="L5" s="30">
        <v>8.3940310000000004E-2</v>
      </c>
      <c r="M5" s="12"/>
      <c r="N5" s="7"/>
      <c r="O5" s="7"/>
      <c r="P5" s="7"/>
      <c r="Q5" s="9"/>
      <c r="R5" s="9"/>
      <c r="S5" s="8"/>
      <c r="T5" s="7"/>
      <c r="U5" s="1" t="s">
        <v>1</v>
      </c>
      <c r="V5" s="6"/>
      <c r="W5" s="6"/>
      <c r="X5" s="6"/>
    </row>
    <row r="6" spans="1:24" ht="16" x14ac:dyDescent="0.2">
      <c r="B6">
        <v>13</v>
      </c>
      <c r="C6" t="s">
        <v>88</v>
      </c>
      <c r="D6"/>
      <c r="E6" t="s">
        <v>0</v>
      </c>
      <c r="F6" t="s">
        <v>2</v>
      </c>
      <c r="G6" t="s">
        <v>1</v>
      </c>
      <c r="H6" t="s">
        <v>1</v>
      </c>
      <c r="I6" t="s">
        <v>1</v>
      </c>
      <c r="J6" s="30">
        <v>18.121725082397461</v>
      </c>
      <c r="K6" s="30">
        <v>18.025380999999999</v>
      </c>
      <c r="L6" s="30">
        <v>8.3940310000000004E-2</v>
      </c>
      <c r="M6" s="12"/>
      <c r="N6" s="7"/>
      <c r="O6" s="7"/>
      <c r="P6" s="7"/>
      <c r="Q6" s="9"/>
      <c r="R6" s="9"/>
      <c r="S6" s="8"/>
      <c r="T6" s="7"/>
      <c r="U6" s="1" t="s">
        <v>1</v>
      </c>
      <c r="V6" s="6"/>
      <c r="W6" s="6"/>
      <c r="X6" s="6"/>
    </row>
    <row r="7" spans="1:24" s="13" customFormat="1" ht="16" x14ac:dyDescent="0.2">
      <c r="A7" s="18"/>
      <c r="B7">
        <v>25</v>
      </c>
      <c r="C7" t="s">
        <v>87</v>
      </c>
      <c r="D7"/>
      <c r="E7" t="s">
        <v>0</v>
      </c>
      <c r="F7" t="s">
        <v>2</v>
      </c>
      <c r="G7" t="s">
        <v>1</v>
      </c>
      <c r="H7" t="s">
        <v>1</v>
      </c>
      <c r="I7" t="s">
        <v>1</v>
      </c>
      <c r="J7" s="30">
        <v>17.986381530761719</v>
      </c>
      <c r="K7" s="30">
        <v>18.025380999999999</v>
      </c>
      <c r="L7" s="30">
        <v>8.3940310000000004E-2</v>
      </c>
      <c r="M7" s="21"/>
      <c r="N7" s="15"/>
      <c r="O7" s="15"/>
      <c r="P7" s="15"/>
      <c r="Q7" s="17"/>
      <c r="R7" s="17"/>
      <c r="S7" s="16"/>
      <c r="T7" s="15"/>
      <c r="U7" s="13" t="s">
        <v>1</v>
      </c>
      <c r="V7" s="14"/>
      <c r="W7" s="14"/>
      <c r="X7" s="14"/>
    </row>
    <row r="8" spans="1:24" s="19" customFormat="1" ht="16" x14ac:dyDescent="0.2">
      <c r="A8" t="s">
        <v>113</v>
      </c>
      <c r="B8">
        <v>2</v>
      </c>
      <c r="C8" t="s">
        <v>84</v>
      </c>
      <c r="D8" t="s">
        <v>156</v>
      </c>
      <c r="E8" t="s">
        <v>154</v>
      </c>
      <c r="F8" t="s">
        <v>155</v>
      </c>
      <c r="G8" t="s">
        <v>1</v>
      </c>
      <c r="H8" t="s">
        <v>1</v>
      </c>
      <c r="I8" t="s">
        <v>1</v>
      </c>
      <c r="J8" s="30">
        <v>17.417768478393555</v>
      </c>
      <c r="K8" s="30">
        <v>17.575178000000001</v>
      </c>
      <c r="L8" s="30">
        <v>0.15511133999999999</v>
      </c>
      <c r="M8" s="12">
        <f t="shared" ref="M8:M10" si="0">J11-J8</f>
        <v>2.6933917999267578</v>
      </c>
      <c r="N8" s="12">
        <f>AVERAGE(N2:N4)</f>
        <v>0.68824640909830725</v>
      </c>
      <c r="O8" s="12">
        <f>M8-N8</f>
        <v>2.0051453908284507</v>
      </c>
      <c r="P8" s="12">
        <f t="shared" ref="P8" si="1">SQRT(L11^2+L8^2)</f>
        <v>0.16205278529644745</v>
      </c>
      <c r="Q8" s="11">
        <f>2^(-O8)</f>
        <v>0.24910995982702724</v>
      </c>
      <c r="R8" s="11">
        <v>0.16205278529644745</v>
      </c>
      <c r="S8" s="10">
        <f>AVERAGE(Q8:Q10)</f>
        <v>0.27413967321094229</v>
      </c>
      <c r="T8" s="12">
        <f>LOG(Q8,2)</f>
        <v>-2.0051453908284507</v>
      </c>
      <c r="U8" s="19" t="s">
        <v>1</v>
      </c>
    </row>
    <row r="9" spans="1:24" ht="16" x14ac:dyDescent="0.2">
      <c r="B9">
        <v>14</v>
      </c>
      <c r="C9" t="s">
        <v>83</v>
      </c>
      <c r="D9" t="s">
        <v>156</v>
      </c>
      <c r="E9" t="s">
        <v>154</v>
      </c>
      <c r="F9" t="s">
        <v>155</v>
      </c>
      <c r="G9" t="s">
        <v>1</v>
      </c>
      <c r="H9" t="s">
        <v>1</v>
      </c>
      <c r="I9" t="s">
        <v>1</v>
      </c>
      <c r="J9" s="30">
        <v>17.579877853393555</v>
      </c>
      <c r="K9" s="30">
        <v>17.575178000000001</v>
      </c>
      <c r="L9" s="30">
        <v>0.15511133999999999</v>
      </c>
      <c r="M9" s="12">
        <f t="shared" si="0"/>
        <v>2.5225677490234375</v>
      </c>
      <c r="N9" s="7">
        <f>$N$8</f>
        <v>0.68824640909830725</v>
      </c>
      <c r="O9" s="12">
        <f>M9-N9</f>
        <v>1.8343213399251304</v>
      </c>
      <c r="P9" s="12"/>
      <c r="Q9" s="11">
        <f>2^(-O9)</f>
        <v>0.28042340282736111</v>
      </c>
      <c r="R9" s="11"/>
      <c r="S9" s="10"/>
      <c r="T9" s="12">
        <f>LOG(Q9,2)</f>
        <v>-1.8343213399251304</v>
      </c>
      <c r="U9" s="1" t="s">
        <v>1</v>
      </c>
    </row>
    <row r="10" spans="1:24" ht="16" x14ac:dyDescent="0.2">
      <c r="B10">
        <v>26</v>
      </c>
      <c r="C10" t="s">
        <v>82</v>
      </c>
      <c r="D10" t="s">
        <v>156</v>
      </c>
      <c r="E10" t="s">
        <v>154</v>
      </c>
      <c r="F10" t="s">
        <v>155</v>
      </c>
      <c r="G10" t="s">
        <v>1</v>
      </c>
      <c r="H10" t="s">
        <v>1</v>
      </c>
      <c r="I10" t="s">
        <v>1</v>
      </c>
      <c r="J10" s="30">
        <v>17.727884292602539</v>
      </c>
      <c r="K10" s="30">
        <v>17.575178000000001</v>
      </c>
      <c r="L10" s="30">
        <v>0.15511133999999999</v>
      </c>
      <c r="M10" s="12">
        <f t="shared" si="0"/>
        <v>2.4598369598388672</v>
      </c>
      <c r="N10" s="7">
        <f>$N$8</f>
        <v>0.68824640909830725</v>
      </c>
      <c r="O10" s="12">
        <f>M10-N10</f>
        <v>1.77159055074056</v>
      </c>
      <c r="P10" s="12"/>
      <c r="Q10" s="11">
        <f>2^(-O10)</f>
        <v>0.29288565697843849</v>
      </c>
      <c r="R10" s="11"/>
      <c r="S10" s="10"/>
      <c r="T10" s="12">
        <f>LOG(Q10,2)</f>
        <v>-1.77159055074056</v>
      </c>
      <c r="U10" s="1" t="s">
        <v>1</v>
      </c>
    </row>
    <row r="11" spans="1:24" ht="16" x14ac:dyDescent="0.2">
      <c r="B11">
        <v>2</v>
      </c>
      <c r="C11" t="s">
        <v>84</v>
      </c>
      <c r="D11" s="29" t="s">
        <v>121</v>
      </c>
      <c r="E11" t="s">
        <v>79</v>
      </c>
      <c r="F11" t="s">
        <v>2</v>
      </c>
      <c r="G11" t="s">
        <v>1</v>
      </c>
      <c r="H11" t="s">
        <v>1</v>
      </c>
      <c r="I11" t="s">
        <v>1</v>
      </c>
      <c r="J11" s="30">
        <v>20.111160278320312</v>
      </c>
      <c r="K11" s="30">
        <v>20.133776000000001</v>
      </c>
      <c r="L11" s="30">
        <v>4.6920969999999999E-2</v>
      </c>
      <c r="M11" s="12"/>
      <c r="N11" s="7"/>
      <c r="O11" s="7"/>
      <c r="P11" s="7"/>
      <c r="Q11" s="9"/>
      <c r="R11" s="9"/>
      <c r="S11" s="8"/>
      <c r="T11" s="7"/>
      <c r="U11" s="1" t="s">
        <v>1</v>
      </c>
      <c r="V11" s="6"/>
      <c r="W11" s="6"/>
      <c r="X11" s="6"/>
    </row>
    <row r="12" spans="1:24" ht="16" x14ac:dyDescent="0.2">
      <c r="B12">
        <v>14</v>
      </c>
      <c r="C12" t="s">
        <v>83</v>
      </c>
      <c r="D12"/>
      <c r="E12" t="s">
        <v>79</v>
      </c>
      <c r="F12" t="s">
        <v>2</v>
      </c>
      <c r="G12" t="s">
        <v>1</v>
      </c>
      <c r="H12" t="s">
        <v>1</v>
      </c>
      <c r="I12" t="s">
        <v>1</v>
      </c>
      <c r="J12" s="30">
        <v>20.102445602416992</v>
      </c>
      <c r="K12" s="30">
        <v>20.133776000000001</v>
      </c>
      <c r="L12" s="30">
        <v>4.6920969999999999E-2</v>
      </c>
      <c r="M12" s="12"/>
      <c r="N12" s="7"/>
      <c r="O12" s="7"/>
      <c r="P12" s="7"/>
      <c r="Q12" s="9"/>
      <c r="R12" s="9"/>
      <c r="S12" s="8"/>
      <c r="T12" s="7"/>
      <c r="U12" s="1" t="s">
        <v>1</v>
      </c>
      <c r="V12" s="6"/>
      <c r="W12" s="6"/>
      <c r="X12" s="6"/>
    </row>
    <row r="13" spans="1:24" s="13" customFormat="1" ht="16" x14ac:dyDescent="0.2">
      <c r="A13" s="18"/>
      <c r="B13">
        <v>26</v>
      </c>
      <c r="C13" t="s">
        <v>82</v>
      </c>
      <c r="D13"/>
      <c r="E13" t="s">
        <v>79</v>
      </c>
      <c r="F13" t="s">
        <v>2</v>
      </c>
      <c r="G13" t="s">
        <v>1</v>
      </c>
      <c r="H13" t="s">
        <v>1</v>
      </c>
      <c r="I13" t="s">
        <v>1</v>
      </c>
      <c r="J13" s="30">
        <v>20.187721252441406</v>
      </c>
      <c r="K13" s="30">
        <v>20.133776000000001</v>
      </c>
      <c r="L13" s="30">
        <v>4.6920969999999999E-2</v>
      </c>
      <c r="M13" s="21"/>
      <c r="N13" s="15"/>
      <c r="O13" s="15"/>
      <c r="P13" s="15"/>
      <c r="Q13" s="17"/>
      <c r="R13" s="17"/>
      <c r="S13" s="16"/>
      <c r="T13" s="15"/>
      <c r="U13" s="13" t="s">
        <v>1</v>
      </c>
      <c r="V13" s="14"/>
      <c r="W13" s="14"/>
      <c r="X13" s="14"/>
    </row>
    <row r="14" spans="1:24" s="19" customFormat="1" ht="16" x14ac:dyDescent="0.2">
      <c r="A14" s="27" t="s">
        <v>114</v>
      </c>
      <c r="B14">
        <v>3</v>
      </c>
      <c r="C14" t="s">
        <v>46</v>
      </c>
      <c r="D14" t="s">
        <v>157</v>
      </c>
      <c r="E14" t="s">
        <v>154</v>
      </c>
      <c r="F14" t="s">
        <v>155</v>
      </c>
      <c r="G14" t="s">
        <v>1</v>
      </c>
      <c r="H14" t="s">
        <v>1</v>
      </c>
      <c r="I14" t="s">
        <v>1</v>
      </c>
      <c r="J14" s="30">
        <v>17.582736968994141</v>
      </c>
      <c r="K14" s="30">
        <v>17.684826000000001</v>
      </c>
      <c r="L14" s="30">
        <v>0.10995884</v>
      </c>
      <c r="M14" s="12">
        <f t="shared" ref="M14:M16" si="2">J17-J14</f>
        <v>0.64824676513671875</v>
      </c>
      <c r="N14" s="12">
        <f>$N$8</f>
        <v>0.68824640909830725</v>
      </c>
      <c r="O14" s="12">
        <f>M14-N14</f>
        <v>-3.9999643961588505E-2</v>
      </c>
      <c r="P14" s="12">
        <f t="shared" ref="P14" si="3">SQRT(L17^2+L14^2)</f>
        <v>0.11744293073844375</v>
      </c>
      <c r="Q14" s="11">
        <f>2^(-O14)</f>
        <v>1.0281135729309492</v>
      </c>
      <c r="R14" s="11">
        <v>0.11744293073844375</v>
      </c>
      <c r="S14" s="10">
        <f>AVERAGE(Q14:Q16)</f>
        <v>1.1231035714032473</v>
      </c>
      <c r="T14" s="12">
        <f>LOG(Q14,2)</f>
        <v>3.9999643961588498E-2</v>
      </c>
      <c r="U14" s="19" t="s">
        <v>1</v>
      </c>
    </row>
    <row r="15" spans="1:24" ht="16" x14ac:dyDescent="0.2">
      <c r="B15">
        <v>15</v>
      </c>
      <c r="C15" t="s">
        <v>45</v>
      </c>
      <c r="D15" t="s">
        <v>157</v>
      </c>
      <c r="E15" t="s">
        <v>154</v>
      </c>
      <c r="F15" t="s">
        <v>155</v>
      </c>
      <c r="G15" t="s">
        <v>1</v>
      </c>
      <c r="H15" t="s">
        <v>1</v>
      </c>
      <c r="I15" t="s">
        <v>1</v>
      </c>
      <c r="J15" s="30">
        <v>17.670490264892578</v>
      </c>
      <c r="K15" s="30">
        <v>17.684826000000001</v>
      </c>
      <c r="L15" s="30">
        <v>0.10995884</v>
      </c>
      <c r="M15" s="12">
        <f t="shared" si="2"/>
        <v>0.56734848022460938</v>
      </c>
      <c r="N15" s="7">
        <f>$N$8</f>
        <v>0.68824640909830725</v>
      </c>
      <c r="O15" s="12">
        <f>M15-N15</f>
        <v>-0.12089792887369788</v>
      </c>
      <c r="P15" s="12"/>
      <c r="Q15" s="11">
        <f>2^(-O15)</f>
        <v>1.0874114534321027</v>
      </c>
      <c r="R15" s="11"/>
      <c r="S15" s="10"/>
      <c r="T15" s="12">
        <f>LOG(Q15,2)</f>
        <v>0.12089792887369799</v>
      </c>
      <c r="U15" s="1" t="s">
        <v>1</v>
      </c>
    </row>
    <row r="16" spans="1:24" ht="16" x14ac:dyDescent="0.2">
      <c r="B16">
        <v>27</v>
      </c>
      <c r="C16" t="s">
        <v>44</v>
      </c>
      <c r="D16" t="s">
        <v>157</v>
      </c>
      <c r="E16" t="s">
        <v>154</v>
      </c>
      <c r="F16" t="s">
        <v>155</v>
      </c>
      <c r="G16" t="s">
        <v>1</v>
      </c>
      <c r="H16" t="s">
        <v>1</v>
      </c>
      <c r="I16" t="s">
        <v>1</v>
      </c>
      <c r="J16" s="30">
        <v>17.801248550415039</v>
      </c>
      <c r="K16" s="30">
        <v>17.684826000000001</v>
      </c>
      <c r="L16" s="30">
        <v>0.10995884</v>
      </c>
      <c r="M16" s="12">
        <f t="shared" si="2"/>
        <v>0.36195564270019531</v>
      </c>
      <c r="N16" s="7">
        <f>$N$8</f>
        <v>0.68824640909830725</v>
      </c>
      <c r="O16" s="12">
        <f>M16-N16</f>
        <v>-0.32629076639811194</v>
      </c>
      <c r="P16" s="12"/>
      <c r="Q16" s="11">
        <f>2^(-O16)</f>
        <v>1.25378568784669</v>
      </c>
      <c r="R16" s="11"/>
      <c r="S16" s="10"/>
      <c r="T16" s="12">
        <f>LOG(Q16,2)</f>
        <v>0.32629076639811194</v>
      </c>
      <c r="U16" s="1" t="s">
        <v>1</v>
      </c>
    </row>
    <row r="17" spans="1:24" ht="16" x14ac:dyDescent="0.2">
      <c r="B17">
        <v>3</v>
      </c>
      <c r="C17" t="s">
        <v>46</v>
      </c>
      <c r="D17" s="29" t="s">
        <v>122</v>
      </c>
      <c r="E17" t="s">
        <v>41</v>
      </c>
      <c r="F17" t="s">
        <v>2</v>
      </c>
      <c r="G17" t="s">
        <v>1</v>
      </c>
      <c r="H17" t="s">
        <v>1</v>
      </c>
      <c r="I17" t="s">
        <v>1</v>
      </c>
      <c r="J17" s="30">
        <v>18.230983734130859</v>
      </c>
      <c r="K17" s="30">
        <v>18.210675999999999</v>
      </c>
      <c r="L17" s="30">
        <v>4.1254036000000001E-2</v>
      </c>
      <c r="M17" s="12"/>
      <c r="N17" s="7"/>
      <c r="O17" s="7"/>
      <c r="P17" s="7"/>
      <c r="Q17" s="9"/>
      <c r="R17" s="9"/>
      <c r="S17" s="8"/>
      <c r="T17" s="7"/>
      <c r="U17" s="1" t="s">
        <v>1</v>
      </c>
      <c r="V17" s="6"/>
      <c r="W17" s="6"/>
      <c r="X17" s="6"/>
    </row>
    <row r="18" spans="1:24" ht="16" x14ac:dyDescent="0.2">
      <c r="B18">
        <v>15</v>
      </c>
      <c r="C18" t="s">
        <v>45</v>
      </c>
      <c r="D18"/>
      <c r="E18" t="s">
        <v>41</v>
      </c>
      <c r="F18" t="s">
        <v>2</v>
      </c>
      <c r="G18" t="s">
        <v>1</v>
      </c>
      <c r="H18" t="s">
        <v>1</v>
      </c>
      <c r="I18" t="s">
        <v>1</v>
      </c>
      <c r="J18" s="30">
        <v>18.237838745117188</v>
      </c>
      <c r="K18" s="30">
        <v>18.210675999999999</v>
      </c>
      <c r="L18" s="30">
        <v>4.1254036000000001E-2</v>
      </c>
      <c r="M18" s="12"/>
      <c r="N18" s="7"/>
      <c r="O18" s="7"/>
      <c r="P18" s="7"/>
      <c r="Q18" s="9"/>
      <c r="R18" s="9"/>
      <c r="S18" s="8"/>
      <c r="T18" s="7"/>
      <c r="U18" s="1" t="s">
        <v>1</v>
      </c>
      <c r="V18" s="6"/>
      <c r="W18" s="6"/>
      <c r="X18" s="6"/>
    </row>
    <row r="19" spans="1:24" s="13" customFormat="1" ht="16" x14ac:dyDescent="0.2">
      <c r="A19" s="18"/>
      <c r="B19">
        <v>27</v>
      </c>
      <c r="C19" t="s">
        <v>44</v>
      </c>
      <c r="D19"/>
      <c r="E19" t="s">
        <v>41</v>
      </c>
      <c r="F19" t="s">
        <v>2</v>
      </c>
      <c r="G19" t="s">
        <v>1</v>
      </c>
      <c r="H19" t="s">
        <v>1</v>
      </c>
      <c r="I19" t="s">
        <v>1</v>
      </c>
      <c r="J19" s="30">
        <v>18.163204193115234</v>
      </c>
      <c r="K19" s="30">
        <v>18.210675999999999</v>
      </c>
      <c r="L19" s="30">
        <v>4.1254036000000001E-2</v>
      </c>
      <c r="M19" s="21"/>
      <c r="N19" s="15"/>
      <c r="O19" s="15"/>
      <c r="P19" s="15"/>
      <c r="Q19" s="17"/>
      <c r="R19" s="17"/>
      <c r="S19" s="16"/>
      <c r="T19" s="15"/>
      <c r="U19" s="13" t="s">
        <v>1</v>
      </c>
      <c r="V19" s="14"/>
      <c r="W19" s="14"/>
      <c r="X19" s="14"/>
    </row>
    <row r="20" spans="1:24" s="19" customFormat="1" ht="16" x14ac:dyDescent="0.2">
      <c r="A20" s="27" t="s">
        <v>115</v>
      </c>
      <c r="B20">
        <v>4</v>
      </c>
      <c r="C20" t="s">
        <v>40</v>
      </c>
      <c r="D20" t="s">
        <v>158</v>
      </c>
      <c r="E20" t="s">
        <v>154</v>
      </c>
      <c r="F20" t="s">
        <v>155</v>
      </c>
      <c r="G20" t="s">
        <v>1</v>
      </c>
      <c r="H20" t="s">
        <v>1</v>
      </c>
      <c r="I20" t="s">
        <v>1</v>
      </c>
      <c r="J20" s="30">
        <v>19.479484558105469</v>
      </c>
      <c r="K20" s="30">
        <v>19.469474999999999</v>
      </c>
      <c r="L20" s="30">
        <v>3.0692569999999999E-2</v>
      </c>
      <c r="M20" s="12">
        <f t="shared" ref="M20:M22" si="4">J23-J20</f>
        <v>1.4801483154296875</v>
      </c>
      <c r="N20" s="12">
        <f t="shared" ref="N20:N22" si="5">$N$8</f>
        <v>0.68824640909830725</v>
      </c>
      <c r="O20" s="12">
        <f>M20-N20</f>
        <v>0.79190190633138025</v>
      </c>
      <c r="P20" s="12">
        <f t="shared" ref="P20" si="6">SQRT(L23^2+L20^2)</f>
        <v>3.2215756208500292E-2</v>
      </c>
      <c r="Q20" s="11">
        <f>2^(-O20)</f>
        <v>0.57758216268775942</v>
      </c>
      <c r="R20" s="11">
        <v>3.2215756208500292E-2</v>
      </c>
      <c r="S20" s="10">
        <f>AVERAGE(Q20:Q22)</f>
        <v>0.56922176336689601</v>
      </c>
      <c r="T20" s="12">
        <f>LOG(Q20,2)</f>
        <v>-0.79190190633138025</v>
      </c>
      <c r="U20" s="19" t="s">
        <v>1</v>
      </c>
    </row>
    <row r="21" spans="1:24" ht="16" x14ac:dyDescent="0.2">
      <c r="B21">
        <v>16</v>
      </c>
      <c r="C21" t="s">
        <v>39</v>
      </c>
      <c r="D21" t="s">
        <v>158</v>
      </c>
      <c r="E21" t="s">
        <v>154</v>
      </c>
      <c r="F21" t="s">
        <v>155</v>
      </c>
      <c r="G21" t="s">
        <v>1</v>
      </c>
      <c r="H21" t="s">
        <v>1</v>
      </c>
      <c r="I21" t="s">
        <v>1</v>
      </c>
      <c r="J21" s="30">
        <v>19.435026168823242</v>
      </c>
      <c r="K21" s="30">
        <v>19.469474999999999</v>
      </c>
      <c r="L21" s="30">
        <v>3.0692569999999999E-2</v>
      </c>
      <c r="M21" s="12">
        <f t="shared" si="4"/>
        <v>1.5412940979003906</v>
      </c>
      <c r="N21" s="7">
        <f t="shared" si="5"/>
        <v>0.68824640909830725</v>
      </c>
      <c r="O21" s="12">
        <f>M21-N21</f>
        <v>0.85304768880208337</v>
      </c>
      <c r="P21" s="12"/>
      <c r="Q21" s="11">
        <f>2^(-O21)</f>
        <v>0.55361399203059158</v>
      </c>
      <c r="R21" s="11"/>
      <c r="S21" s="10"/>
      <c r="T21" s="12">
        <f>LOG(Q21,2)</f>
        <v>-0.85304768880208348</v>
      </c>
      <c r="U21" s="1" t="s">
        <v>1</v>
      </c>
    </row>
    <row r="22" spans="1:24" ht="16" x14ac:dyDescent="0.2">
      <c r="B22">
        <v>28</v>
      </c>
      <c r="C22" t="s">
        <v>38</v>
      </c>
      <c r="D22" t="s">
        <v>158</v>
      </c>
      <c r="E22" t="s">
        <v>154</v>
      </c>
      <c r="F22" t="s">
        <v>155</v>
      </c>
      <c r="G22" t="s">
        <v>1</v>
      </c>
      <c r="H22" t="s">
        <v>1</v>
      </c>
      <c r="I22" t="s">
        <v>1</v>
      </c>
      <c r="J22" s="30">
        <v>19.493911743164062</v>
      </c>
      <c r="K22" s="30">
        <v>19.469474999999999</v>
      </c>
      <c r="L22" s="30">
        <v>3.0692569999999999E-2</v>
      </c>
      <c r="M22" s="12">
        <f t="shared" si="4"/>
        <v>1.4829311370849609</v>
      </c>
      <c r="N22" s="7">
        <f t="shared" si="5"/>
        <v>0.68824640909830725</v>
      </c>
      <c r="O22" s="12">
        <f>M22-N22</f>
        <v>0.79468472798665368</v>
      </c>
      <c r="P22" s="12"/>
      <c r="Q22" s="11">
        <f>2^(-O22)</f>
        <v>0.57646913538233668</v>
      </c>
      <c r="R22" s="11"/>
      <c r="S22" s="10"/>
      <c r="T22" s="12">
        <f>LOG(Q22,2)</f>
        <v>-0.79468472798665346</v>
      </c>
      <c r="U22" s="1" t="s">
        <v>1</v>
      </c>
    </row>
    <row r="23" spans="1:24" ht="16" x14ac:dyDescent="0.2">
      <c r="B23">
        <v>4</v>
      </c>
      <c r="C23" t="s">
        <v>40</v>
      </c>
      <c r="D23" s="29" t="s">
        <v>123</v>
      </c>
      <c r="E23" t="s">
        <v>35</v>
      </c>
      <c r="F23" t="s">
        <v>2</v>
      </c>
      <c r="G23" t="s">
        <v>1</v>
      </c>
      <c r="H23" t="s">
        <v>1</v>
      </c>
      <c r="I23" t="s">
        <v>1</v>
      </c>
      <c r="J23" s="30">
        <v>20.959632873535156</v>
      </c>
      <c r="K23" s="30">
        <v>20.970932000000001</v>
      </c>
      <c r="L23" s="30">
        <v>9.7888249999999993E-3</v>
      </c>
      <c r="M23" s="12"/>
      <c r="N23" s="7"/>
      <c r="O23" s="7"/>
      <c r="P23" s="7"/>
      <c r="Q23" s="9"/>
      <c r="R23" s="9"/>
      <c r="S23" s="8"/>
      <c r="T23" s="7"/>
      <c r="U23" s="1" t="s">
        <v>1</v>
      </c>
      <c r="V23" s="6"/>
      <c r="W23" s="6"/>
      <c r="X23" s="6"/>
    </row>
    <row r="24" spans="1:24" ht="16" x14ac:dyDescent="0.2">
      <c r="B24">
        <v>16</v>
      </c>
      <c r="C24" t="s">
        <v>39</v>
      </c>
      <c r="D24"/>
      <c r="E24" t="s">
        <v>35</v>
      </c>
      <c r="F24" t="s">
        <v>2</v>
      </c>
      <c r="G24" t="s">
        <v>1</v>
      </c>
      <c r="H24" t="s">
        <v>1</v>
      </c>
      <c r="I24" t="s">
        <v>1</v>
      </c>
      <c r="J24" s="30">
        <v>20.976320266723633</v>
      </c>
      <c r="K24" s="30">
        <v>20.970932000000001</v>
      </c>
      <c r="L24" s="30">
        <v>9.7888249999999993E-3</v>
      </c>
      <c r="M24" s="12"/>
      <c r="N24" s="7"/>
      <c r="O24" s="7"/>
      <c r="P24" s="7"/>
      <c r="Q24" s="9"/>
      <c r="R24" s="9"/>
      <c r="S24" s="8"/>
      <c r="T24" s="7"/>
      <c r="U24" s="1" t="s">
        <v>1</v>
      </c>
      <c r="V24" s="6"/>
      <c r="W24" s="6"/>
      <c r="X24" s="6"/>
    </row>
    <row r="25" spans="1:24" s="13" customFormat="1" ht="16" x14ac:dyDescent="0.2">
      <c r="A25" s="18"/>
      <c r="B25">
        <v>28</v>
      </c>
      <c r="C25" t="s">
        <v>38</v>
      </c>
      <c r="D25"/>
      <c r="E25" t="s">
        <v>35</v>
      </c>
      <c r="F25" t="s">
        <v>2</v>
      </c>
      <c r="G25" t="s">
        <v>1</v>
      </c>
      <c r="H25" t="s">
        <v>1</v>
      </c>
      <c r="I25" t="s">
        <v>1</v>
      </c>
      <c r="J25" s="30">
        <v>20.976842880249023</v>
      </c>
      <c r="K25" s="30">
        <v>20.970932000000001</v>
      </c>
      <c r="L25" s="30">
        <v>9.7888249999999993E-3</v>
      </c>
      <c r="M25" s="21"/>
      <c r="N25" s="15"/>
      <c r="O25" s="15"/>
      <c r="P25" s="15"/>
      <c r="Q25" s="17"/>
      <c r="R25" s="17"/>
      <c r="S25" s="16"/>
      <c r="T25" s="15"/>
      <c r="U25" s="13" t="s">
        <v>1</v>
      </c>
      <c r="V25" s="14"/>
      <c r="W25" s="14"/>
      <c r="X25" s="14"/>
    </row>
    <row r="26" spans="1:24" s="19" customFormat="1" ht="16" x14ac:dyDescent="0.2">
      <c r="A26" s="27" t="s">
        <v>116</v>
      </c>
      <c r="B26">
        <v>5</v>
      </c>
      <c r="C26" t="s">
        <v>78</v>
      </c>
      <c r="D26" t="s">
        <v>159</v>
      </c>
      <c r="E26" t="s">
        <v>154</v>
      </c>
      <c r="F26" t="s">
        <v>155</v>
      </c>
      <c r="G26" t="s">
        <v>1</v>
      </c>
      <c r="H26" t="s">
        <v>1</v>
      </c>
      <c r="I26" t="s">
        <v>1</v>
      </c>
      <c r="J26" s="30">
        <v>18.405643463134766</v>
      </c>
      <c r="K26" s="30">
        <v>18.493763000000001</v>
      </c>
      <c r="L26" s="30">
        <v>0.20550700999999999</v>
      </c>
      <c r="M26" s="12">
        <f t="shared" ref="M26:M28" si="7">J29-J26</f>
        <v>-3.8068790435791016</v>
      </c>
      <c r="N26" s="12">
        <f t="shared" ref="N26:N28" si="8">$N$8</f>
        <v>0.68824640909830725</v>
      </c>
      <c r="O26" s="12">
        <f>M26-N26</f>
        <v>-4.4951254526774092</v>
      </c>
      <c r="P26" s="12">
        <f t="shared" ref="P26" si="9">SQRT(L29^2+L26^2)</f>
        <v>0.22973741529757236</v>
      </c>
      <c r="Q26" s="11">
        <f>2^(-O26)</f>
        <v>22.551092976231679</v>
      </c>
      <c r="R26" s="11">
        <v>0.22973741529757236</v>
      </c>
      <c r="S26" s="10">
        <f>AVERAGE(Q26:Q28)</f>
        <v>22.873353540661153</v>
      </c>
      <c r="T26" s="12">
        <f>LOG(Q26,2)</f>
        <v>4.4951254526774092</v>
      </c>
      <c r="U26" s="19" t="s">
        <v>1</v>
      </c>
    </row>
    <row r="27" spans="1:24" ht="16" x14ac:dyDescent="0.2">
      <c r="B27">
        <v>17</v>
      </c>
      <c r="C27" t="s">
        <v>77</v>
      </c>
      <c r="D27" t="s">
        <v>159</v>
      </c>
      <c r="E27" t="s">
        <v>154</v>
      </c>
      <c r="F27" t="s">
        <v>155</v>
      </c>
      <c r="G27" t="s">
        <v>1</v>
      </c>
      <c r="H27" t="s">
        <v>1</v>
      </c>
      <c r="I27" t="s">
        <v>1</v>
      </c>
      <c r="J27" s="30">
        <v>18.347011566162109</v>
      </c>
      <c r="K27" s="30">
        <v>18.493763000000001</v>
      </c>
      <c r="L27" s="30">
        <v>0.20550700999999999</v>
      </c>
      <c r="M27" s="12">
        <f t="shared" si="7"/>
        <v>-3.549962043762207</v>
      </c>
      <c r="N27" s="7">
        <f t="shared" si="8"/>
        <v>0.68824640909830725</v>
      </c>
      <c r="O27" s="12">
        <f>M27-N27</f>
        <v>-4.2382084528605146</v>
      </c>
      <c r="P27" s="12"/>
      <c r="Q27" s="11">
        <f>2^(-O27)</f>
        <v>18.872432128836124</v>
      </c>
      <c r="R27" s="11"/>
      <c r="S27" s="10"/>
      <c r="T27" s="12">
        <f>LOG(Q27,2)</f>
        <v>4.2382084528605146</v>
      </c>
      <c r="U27" s="1" t="s">
        <v>1</v>
      </c>
    </row>
    <row r="28" spans="1:24" ht="16" x14ac:dyDescent="0.2">
      <c r="B28">
        <v>29</v>
      </c>
      <c r="C28" t="s">
        <v>76</v>
      </c>
      <c r="D28" t="s">
        <v>159</v>
      </c>
      <c r="E28" t="s">
        <v>154</v>
      </c>
      <c r="F28" t="s">
        <v>155</v>
      </c>
      <c r="G28" t="s">
        <v>1</v>
      </c>
      <c r="H28" t="s">
        <v>1</v>
      </c>
      <c r="I28" t="s">
        <v>1</v>
      </c>
      <c r="J28" s="30">
        <v>18.728635787963867</v>
      </c>
      <c r="K28" s="30">
        <v>18.493763000000001</v>
      </c>
      <c r="L28" s="30">
        <v>0.20550700999999999</v>
      </c>
      <c r="M28" s="12">
        <f t="shared" si="7"/>
        <v>-4.0771045684814453</v>
      </c>
      <c r="N28" s="7">
        <f t="shared" si="8"/>
        <v>0.68824640909830725</v>
      </c>
      <c r="O28" s="12">
        <f>M28-N28</f>
        <v>-4.7653509775797529</v>
      </c>
      <c r="P28" s="12"/>
      <c r="Q28" s="11">
        <f>2^(-O28)</f>
        <v>27.196535516915652</v>
      </c>
      <c r="R28" s="11"/>
      <c r="S28" s="10"/>
      <c r="T28" s="12">
        <f>LOG(Q28,2)</f>
        <v>4.7653509775797529</v>
      </c>
      <c r="U28" s="1" t="s">
        <v>1</v>
      </c>
    </row>
    <row r="29" spans="1:24" ht="16" x14ac:dyDescent="0.2">
      <c r="B29">
        <v>5</v>
      </c>
      <c r="C29" t="s">
        <v>78</v>
      </c>
      <c r="D29" s="29" t="s">
        <v>124</v>
      </c>
      <c r="E29" t="s">
        <v>73</v>
      </c>
      <c r="F29" t="s">
        <v>2</v>
      </c>
      <c r="G29" t="s">
        <v>1</v>
      </c>
      <c r="H29" t="s">
        <v>1</v>
      </c>
      <c r="I29" t="s">
        <v>1</v>
      </c>
      <c r="J29" s="30">
        <v>14.598764419555664</v>
      </c>
      <c r="K29" s="30">
        <v>14.682449</v>
      </c>
      <c r="L29" s="30">
        <v>0.102694444</v>
      </c>
      <c r="M29" s="12"/>
      <c r="N29" s="7"/>
      <c r="O29" s="7"/>
      <c r="P29" s="7"/>
      <c r="Q29" s="9"/>
      <c r="R29" s="9"/>
      <c r="S29" s="8"/>
      <c r="T29" s="7"/>
      <c r="U29" s="1" t="s">
        <v>1</v>
      </c>
      <c r="V29" s="6"/>
      <c r="W29" s="6"/>
      <c r="X29" s="6"/>
    </row>
    <row r="30" spans="1:24" ht="16" x14ac:dyDescent="0.2">
      <c r="B30">
        <v>17</v>
      </c>
      <c r="C30" t="s">
        <v>77</v>
      </c>
      <c r="D30"/>
      <c r="E30" t="s">
        <v>73</v>
      </c>
      <c r="F30" t="s">
        <v>2</v>
      </c>
      <c r="G30" t="s">
        <v>1</v>
      </c>
      <c r="H30" t="s">
        <v>1</v>
      </c>
      <c r="I30" t="s">
        <v>1</v>
      </c>
      <c r="J30" s="30">
        <v>14.797049522399902</v>
      </c>
      <c r="K30" s="30">
        <v>14.682449</v>
      </c>
      <c r="L30" s="30">
        <v>0.102694444</v>
      </c>
      <c r="M30" s="12"/>
      <c r="N30" s="7"/>
      <c r="O30" s="7"/>
      <c r="P30" s="7"/>
      <c r="Q30" s="9"/>
      <c r="R30" s="9"/>
      <c r="S30" s="8"/>
      <c r="T30" s="7"/>
      <c r="U30" s="1" t="s">
        <v>1</v>
      </c>
      <c r="V30" s="6"/>
      <c r="W30" s="6"/>
      <c r="X30" s="6"/>
    </row>
    <row r="31" spans="1:24" s="13" customFormat="1" ht="16" x14ac:dyDescent="0.2">
      <c r="A31" s="18"/>
      <c r="B31">
        <v>29</v>
      </c>
      <c r="C31" t="s">
        <v>76</v>
      </c>
      <c r="D31"/>
      <c r="E31" t="s">
        <v>73</v>
      </c>
      <c r="F31" t="s">
        <v>2</v>
      </c>
      <c r="G31" t="s">
        <v>1</v>
      </c>
      <c r="H31" t="s">
        <v>1</v>
      </c>
      <c r="I31" t="s">
        <v>1</v>
      </c>
      <c r="J31" s="30">
        <v>14.651531219482422</v>
      </c>
      <c r="K31" s="30">
        <v>14.682449</v>
      </c>
      <c r="L31" s="30">
        <v>0.102694444</v>
      </c>
      <c r="M31" s="21"/>
      <c r="N31" s="15"/>
      <c r="O31" s="15"/>
      <c r="P31" s="15"/>
      <c r="Q31" s="17"/>
      <c r="R31" s="17"/>
      <c r="S31" s="16"/>
      <c r="T31" s="15"/>
      <c r="U31" s="13" t="s">
        <v>1</v>
      </c>
      <c r="V31" s="14"/>
      <c r="W31" s="14"/>
      <c r="X31" s="14"/>
    </row>
    <row r="32" spans="1:24" s="19" customFormat="1" ht="16" x14ac:dyDescent="0.2">
      <c r="A32" s="27" t="s">
        <v>117</v>
      </c>
      <c r="B32">
        <v>6</v>
      </c>
      <c r="C32" t="s">
        <v>72</v>
      </c>
      <c r="D32" t="s">
        <v>160</v>
      </c>
      <c r="E32" t="s">
        <v>154</v>
      </c>
      <c r="F32" t="s">
        <v>155</v>
      </c>
      <c r="G32" t="s">
        <v>1</v>
      </c>
      <c r="H32" t="s">
        <v>1</v>
      </c>
      <c r="I32" t="s">
        <v>1</v>
      </c>
      <c r="J32" s="30">
        <v>20.54090690612793</v>
      </c>
      <c r="K32" s="30">
        <v>20.571795000000002</v>
      </c>
      <c r="L32" s="30">
        <v>9.9895059999999994E-2</v>
      </c>
      <c r="M32" s="12">
        <f>J35-J32</f>
        <v>-2.7484664916992188</v>
      </c>
      <c r="N32" s="12">
        <f t="shared" ref="N32:N34" si="10">$N$8</f>
        <v>0.68824640909830725</v>
      </c>
      <c r="O32" s="12">
        <f>M32-N32</f>
        <v>-3.4367129007975259</v>
      </c>
      <c r="P32" s="12">
        <f t="shared" ref="P32" si="11">SQRT(L35^2+L32^2)</f>
        <v>0.11649752429833862</v>
      </c>
      <c r="Q32" s="11">
        <f>2^(-O32)</f>
        <v>10.828135197408463</v>
      </c>
      <c r="R32" s="11">
        <v>0.11649752429833862</v>
      </c>
      <c r="S32" s="10">
        <f>AVERAGE(Q32:Q34)</f>
        <v>10.766198898030668</v>
      </c>
      <c r="T32" s="12">
        <f>LOG(Q32,2)</f>
        <v>3.4367129007975259</v>
      </c>
      <c r="U32" s="19" t="s">
        <v>1</v>
      </c>
    </row>
    <row r="33" spans="1:24" ht="16" x14ac:dyDescent="0.2">
      <c r="B33">
        <v>18</v>
      </c>
      <c r="C33" t="s">
        <v>71</v>
      </c>
      <c r="D33" t="s">
        <v>160</v>
      </c>
      <c r="E33" t="s">
        <v>154</v>
      </c>
      <c r="F33" t="s">
        <v>155</v>
      </c>
      <c r="G33" t="s">
        <v>1</v>
      </c>
      <c r="H33" t="s">
        <v>1</v>
      </c>
      <c r="I33" t="s">
        <v>1</v>
      </c>
      <c r="J33" s="30">
        <v>20.490993499755859</v>
      </c>
      <c r="K33" s="30">
        <v>20.571795000000002</v>
      </c>
      <c r="L33" s="30">
        <v>9.9895059999999994E-2</v>
      </c>
      <c r="M33" s="12">
        <f t="shared" ref="M33:M34" si="12">J36-J33</f>
        <v>-2.6881217956542969</v>
      </c>
      <c r="N33" s="7">
        <f t="shared" si="10"/>
        <v>0.68824640909830725</v>
      </c>
      <c r="O33" s="12">
        <f>M33-N33</f>
        <v>-3.376368204752604</v>
      </c>
      <c r="P33" s="12"/>
      <c r="Q33" s="11">
        <f>2^(-O33)</f>
        <v>10.384560145666034</v>
      </c>
      <c r="R33" s="11"/>
      <c r="S33" s="10"/>
      <c r="T33" s="12">
        <f>LOG(Q33,2)</f>
        <v>3.376368204752604</v>
      </c>
      <c r="U33" s="1" t="s">
        <v>1</v>
      </c>
    </row>
    <row r="34" spans="1:24" ht="16" x14ac:dyDescent="0.2">
      <c r="B34">
        <v>30</v>
      </c>
      <c r="C34" t="s">
        <v>70</v>
      </c>
      <c r="D34" t="s">
        <v>160</v>
      </c>
      <c r="E34" t="s">
        <v>154</v>
      </c>
      <c r="F34" t="s">
        <v>155</v>
      </c>
      <c r="G34" t="s">
        <v>1</v>
      </c>
      <c r="H34" t="s">
        <v>1</v>
      </c>
      <c r="I34" t="s">
        <v>1</v>
      </c>
      <c r="J34" s="30">
        <v>20.683486938476562</v>
      </c>
      <c r="K34" s="30">
        <v>20.571795000000002</v>
      </c>
      <c r="L34" s="30">
        <v>9.9895059999999994E-2</v>
      </c>
      <c r="M34" s="12">
        <f t="shared" si="12"/>
        <v>-2.7824077606201172</v>
      </c>
      <c r="N34" s="7">
        <f t="shared" si="10"/>
        <v>0.68824640909830725</v>
      </c>
      <c r="O34" s="12">
        <f>M34-N34</f>
        <v>-3.4706541697184243</v>
      </c>
      <c r="P34" s="12"/>
      <c r="Q34" s="11">
        <f>2^(-O34)</f>
        <v>11.085901351017508</v>
      </c>
      <c r="R34" s="11"/>
      <c r="S34" s="10"/>
      <c r="T34" s="12">
        <f>LOG(Q34,2)</f>
        <v>3.4706541697184243</v>
      </c>
      <c r="U34" s="1" t="s">
        <v>1</v>
      </c>
    </row>
    <row r="35" spans="1:24" ht="16" x14ac:dyDescent="0.2">
      <c r="B35">
        <v>6</v>
      </c>
      <c r="C35" t="s">
        <v>72</v>
      </c>
      <c r="D35" s="29" t="s">
        <v>125</v>
      </c>
      <c r="E35" t="s">
        <v>67</v>
      </c>
      <c r="F35" t="s">
        <v>2</v>
      </c>
      <c r="G35" t="s">
        <v>1</v>
      </c>
      <c r="H35" t="s">
        <v>1</v>
      </c>
      <c r="I35" t="s">
        <v>1</v>
      </c>
      <c r="J35" s="30">
        <v>17.792440414428711</v>
      </c>
      <c r="K35" s="30">
        <v>17.832129999999999</v>
      </c>
      <c r="L35" s="30">
        <v>5.9938720000000001E-2</v>
      </c>
      <c r="M35" s="12"/>
      <c r="N35" s="7"/>
      <c r="O35" s="7"/>
      <c r="P35" s="7"/>
      <c r="Q35" s="9"/>
      <c r="R35" s="9"/>
      <c r="S35" s="8"/>
      <c r="T35" s="7"/>
      <c r="U35" s="1" t="s">
        <v>1</v>
      </c>
      <c r="V35" s="6"/>
      <c r="W35" s="6"/>
      <c r="X35" s="6"/>
    </row>
    <row r="36" spans="1:24" ht="16" x14ac:dyDescent="0.2">
      <c r="B36">
        <v>18</v>
      </c>
      <c r="C36" t="s">
        <v>71</v>
      </c>
      <c r="D36"/>
      <c r="E36" t="s">
        <v>67</v>
      </c>
      <c r="F36" t="s">
        <v>2</v>
      </c>
      <c r="G36" t="s">
        <v>1</v>
      </c>
      <c r="H36" t="s">
        <v>1</v>
      </c>
      <c r="I36" t="s">
        <v>1</v>
      </c>
      <c r="J36" s="30">
        <v>17.802871704101562</v>
      </c>
      <c r="K36" s="30">
        <v>17.832129999999999</v>
      </c>
      <c r="L36" s="30">
        <v>5.9938720000000001E-2</v>
      </c>
      <c r="M36" s="12"/>
      <c r="N36" s="7"/>
      <c r="O36" s="7"/>
      <c r="P36" s="7"/>
      <c r="Q36" s="9"/>
      <c r="R36" s="9"/>
      <c r="S36" s="8"/>
      <c r="T36" s="7"/>
      <c r="U36" s="1" t="s">
        <v>1</v>
      </c>
      <c r="V36" s="6"/>
      <c r="W36" s="6"/>
      <c r="X36" s="6"/>
    </row>
    <row r="37" spans="1:24" s="13" customFormat="1" ht="16" x14ac:dyDescent="0.2">
      <c r="A37" s="18"/>
      <c r="B37">
        <v>30</v>
      </c>
      <c r="C37" t="s">
        <v>70</v>
      </c>
      <c r="D37"/>
      <c r="E37" t="s">
        <v>67</v>
      </c>
      <c r="F37" t="s">
        <v>2</v>
      </c>
      <c r="G37" t="s">
        <v>1</v>
      </c>
      <c r="H37" t="s">
        <v>1</v>
      </c>
      <c r="I37" t="s">
        <v>1</v>
      </c>
      <c r="J37" s="30">
        <v>17.901079177856445</v>
      </c>
      <c r="K37" s="30">
        <v>17.832129999999999</v>
      </c>
      <c r="L37" s="30">
        <v>5.9938720000000001E-2</v>
      </c>
      <c r="M37" s="21"/>
      <c r="N37" s="15"/>
      <c r="O37" s="15"/>
      <c r="P37" s="15"/>
      <c r="Q37" s="17"/>
      <c r="R37" s="17"/>
      <c r="S37" s="16"/>
      <c r="T37" s="15"/>
      <c r="U37" s="13" t="s">
        <v>1</v>
      </c>
      <c r="V37" s="14"/>
      <c r="W37" s="14"/>
      <c r="X37" s="14"/>
    </row>
    <row r="38" spans="1:24" ht="16" x14ac:dyDescent="0.2">
      <c r="A38" s="26" t="s">
        <v>118</v>
      </c>
      <c r="B38">
        <v>7</v>
      </c>
      <c r="C38" t="s">
        <v>34</v>
      </c>
      <c r="D38" t="s">
        <v>161</v>
      </c>
      <c r="E38" t="s">
        <v>154</v>
      </c>
      <c r="F38" t="s">
        <v>155</v>
      </c>
      <c r="G38" t="s">
        <v>1</v>
      </c>
      <c r="H38" t="s">
        <v>1</v>
      </c>
      <c r="I38" t="s">
        <v>1</v>
      </c>
      <c r="J38" s="30">
        <v>20.818256378173828</v>
      </c>
      <c r="K38" s="30">
        <v>20.655474000000002</v>
      </c>
      <c r="L38" s="30">
        <v>0.15901075000000001</v>
      </c>
      <c r="M38" s="12">
        <f t="shared" ref="M38:M40" si="13">J41-J38</f>
        <v>-4.6998310089111328</v>
      </c>
      <c r="N38" s="12">
        <f t="shared" ref="N38:N40" si="14">$N$8</f>
        <v>0.68824640909830725</v>
      </c>
      <c r="O38" s="7">
        <f>M38-N38</f>
        <v>-5.3880774180094404</v>
      </c>
      <c r="P38" s="12">
        <f t="shared" ref="P38" si="15">SQRT(L41^2+L38^2)</f>
        <v>0.16749571320759085</v>
      </c>
      <c r="Q38" s="9">
        <f>2^(-O38)</f>
        <v>41.876745419318993</v>
      </c>
      <c r="R38" s="9">
        <v>0.16749571320759085</v>
      </c>
      <c r="S38" s="8">
        <f>AVERAGE(Q38:Q40)</f>
        <v>36.273037220943735</v>
      </c>
      <c r="T38" s="7">
        <f>LOG(Q38,2)</f>
        <v>5.3880774180094404</v>
      </c>
      <c r="U38" s="1" t="s">
        <v>1</v>
      </c>
    </row>
    <row r="39" spans="1:24" ht="16" x14ac:dyDescent="0.2">
      <c r="B39">
        <v>19</v>
      </c>
      <c r="C39" t="s">
        <v>33</v>
      </c>
      <c r="D39" t="s">
        <v>161</v>
      </c>
      <c r="E39" t="s">
        <v>154</v>
      </c>
      <c r="F39" t="s">
        <v>155</v>
      </c>
      <c r="G39" t="s">
        <v>1</v>
      </c>
      <c r="H39" t="s">
        <v>1</v>
      </c>
      <c r="I39" t="s">
        <v>1</v>
      </c>
      <c r="J39" s="30">
        <v>20.500524520874023</v>
      </c>
      <c r="K39" s="30">
        <v>20.655474000000002</v>
      </c>
      <c r="L39" s="30">
        <v>0.15901075000000001</v>
      </c>
      <c r="M39" s="12">
        <f t="shared" si="13"/>
        <v>-4.3276290893554688</v>
      </c>
      <c r="N39" s="7">
        <f t="shared" si="14"/>
        <v>0.68824640909830725</v>
      </c>
      <c r="O39" s="12">
        <f>M39-N39</f>
        <v>-5.0158754984537763</v>
      </c>
      <c r="P39" s="12"/>
      <c r="Q39" s="11">
        <f>2^(-O39)</f>
        <v>32.354074378225121</v>
      </c>
      <c r="R39" s="11"/>
      <c r="S39" s="10"/>
      <c r="T39" s="12">
        <f>LOG(Q39,2)</f>
        <v>5.0158754984537763</v>
      </c>
      <c r="U39" s="1" t="s">
        <v>1</v>
      </c>
    </row>
    <row r="40" spans="1:24" ht="16" x14ac:dyDescent="0.2">
      <c r="B40">
        <v>31</v>
      </c>
      <c r="C40" t="s">
        <v>32</v>
      </c>
      <c r="D40" t="s">
        <v>161</v>
      </c>
      <c r="E40" t="s">
        <v>154</v>
      </c>
      <c r="F40" t="s">
        <v>155</v>
      </c>
      <c r="G40" t="s">
        <v>1</v>
      </c>
      <c r="H40" t="s">
        <v>1</v>
      </c>
      <c r="I40" t="s">
        <v>1</v>
      </c>
      <c r="J40" s="30">
        <v>20.647638320922852</v>
      </c>
      <c r="K40" s="30">
        <v>20.655474000000002</v>
      </c>
      <c r="L40" s="30">
        <v>0.15901075000000001</v>
      </c>
      <c r="M40" s="12">
        <f t="shared" si="13"/>
        <v>-4.4239654541015625</v>
      </c>
      <c r="N40" s="7">
        <f t="shared" si="14"/>
        <v>0.68824640909830725</v>
      </c>
      <c r="O40" s="12">
        <f>M40-N40</f>
        <v>-5.1122118631998701</v>
      </c>
      <c r="P40" s="12"/>
      <c r="Q40" s="11">
        <f>2^(-O40)</f>
        <v>34.588291865287097</v>
      </c>
      <c r="R40" s="11"/>
      <c r="S40" s="10"/>
      <c r="T40" s="12">
        <f>LOG(Q40,2)</f>
        <v>5.1122118631998701</v>
      </c>
      <c r="U40" s="1" t="s">
        <v>1</v>
      </c>
    </row>
    <row r="41" spans="1:24" ht="16" x14ac:dyDescent="0.2">
      <c r="B41">
        <v>7</v>
      </c>
      <c r="C41" t="s">
        <v>34</v>
      </c>
      <c r="D41" s="29" t="s">
        <v>126</v>
      </c>
      <c r="E41" t="s">
        <v>29</v>
      </c>
      <c r="F41" t="s">
        <v>2</v>
      </c>
      <c r="G41" t="s">
        <v>1</v>
      </c>
      <c r="H41" t="s">
        <v>1</v>
      </c>
      <c r="I41" t="s">
        <v>1</v>
      </c>
      <c r="J41" s="30">
        <v>16.118425369262695</v>
      </c>
      <c r="K41" s="30">
        <v>16.171662999999999</v>
      </c>
      <c r="L41" s="30">
        <v>5.2634544999999998E-2</v>
      </c>
      <c r="M41" s="12"/>
      <c r="N41" s="7"/>
      <c r="O41" s="7"/>
      <c r="P41" s="7"/>
      <c r="Q41" s="9"/>
      <c r="R41" s="9"/>
      <c r="S41" s="8"/>
      <c r="T41" s="7"/>
      <c r="U41" s="1" t="s">
        <v>1</v>
      </c>
      <c r="V41" s="6"/>
      <c r="W41" s="6"/>
      <c r="X41" s="6"/>
    </row>
    <row r="42" spans="1:24" ht="16" x14ac:dyDescent="0.2">
      <c r="B42">
        <v>19</v>
      </c>
      <c r="C42" t="s">
        <v>33</v>
      </c>
      <c r="D42"/>
      <c r="E42" t="s">
        <v>29</v>
      </c>
      <c r="F42" t="s">
        <v>2</v>
      </c>
      <c r="G42" t="s">
        <v>1</v>
      </c>
      <c r="H42" t="s">
        <v>1</v>
      </c>
      <c r="I42" t="s">
        <v>1</v>
      </c>
      <c r="J42" s="30">
        <v>16.172895431518555</v>
      </c>
      <c r="K42" s="30">
        <v>16.171662999999999</v>
      </c>
      <c r="L42" s="30">
        <v>5.2634544999999998E-2</v>
      </c>
      <c r="M42" s="12"/>
      <c r="N42" s="7"/>
      <c r="O42" s="7"/>
      <c r="P42" s="7"/>
      <c r="Q42" s="9"/>
      <c r="R42" s="9"/>
      <c r="S42" s="8"/>
      <c r="T42" s="7"/>
      <c r="U42" s="1" t="s">
        <v>1</v>
      </c>
      <c r="V42" s="6"/>
      <c r="W42" s="6"/>
      <c r="X42" s="6"/>
    </row>
    <row r="43" spans="1:24" ht="16" x14ac:dyDescent="0.2">
      <c r="B43">
        <v>31</v>
      </c>
      <c r="C43" t="s">
        <v>32</v>
      </c>
      <c r="D43"/>
      <c r="E43" t="s">
        <v>29</v>
      </c>
      <c r="F43" t="s">
        <v>2</v>
      </c>
      <c r="G43" t="s">
        <v>1</v>
      </c>
      <c r="H43" t="s">
        <v>1</v>
      </c>
      <c r="I43" t="s">
        <v>1</v>
      </c>
      <c r="J43" s="30">
        <v>16.223672866821289</v>
      </c>
      <c r="K43" s="30">
        <v>16.171662999999999</v>
      </c>
      <c r="L43" s="30">
        <v>5.2634544999999998E-2</v>
      </c>
      <c r="M43" s="21"/>
      <c r="N43" s="15"/>
      <c r="O43" s="7"/>
      <c r="P43" s="15"/>
      <c r="Q43" s="9"/>
      <c r="R43" s="9"/>
      <c r="S43" s="8"/>
      <c r="T43" s="7"/>
      <c r="U43" s="1" t="s">
        <v>1</v>
      </c>
      <c r="V43" s="6"/>
      <c r="W43" s="6"/>
      <c r="X43" s="6"/>
    </row>
    <row r="44" spans="1:24" s="19" customFormat="1" ht="16" x14ac:dyDescent="0.2">
      <c r="A44" s="27" t="s">
        <v>119</v>
      </c>
      <c r="B44">
        <v>8</v>
      </c>
      <c r="C44" t="s">
        <v>28</v>
      </c>
      <c r="D44" t="s">
        <v>162</v>
      </c>
      <c r="E44" t="s">
        <v>154</v>
      </c>
      <c r="F44" t="s">
        <v>155</v>
      </c>
      <c r="G44" t="s">
        <v>1</v>
      </c>
      <c r="H44" t="s">
        <v>1</v>
      </c>
      <c r="I44" t="s">
        <v>1</v>
      </c>
      <c r="J44" s="30">
        <v>22.967193603515625</v>
      </c>
      <c r="K44" s="30">
        <v>22.972764999999999</v>
      </c>
      <c r="L44" s="30">
        <v>0.14695463</v>
      </c>
      <c r="M44" s="12">
        <f t="shared" ref="M44:M46" si="16">J47-J44</f>
        <v>-4.4734668731689453</v>
      </c>
      <c r="N44" s="12">
        <f t="shared" ref="N44:N46" si="17">$N$8</f>
        <v>0.68824640909830725</v>
      </c>
      <c r="O44" s="12">
        <f>M44-N44</f>
        <v>-5.1617132822672529</v>
      </c>
      <c r="P44" s="12">
        <f t="shared" ref="P44" si="18">SQRT(L47^2+L44^2)</f>
        <v>0.18013555143274132</v>
      </c>
      <c r="Q44" s="11">
        <f>2^(-O44)</f>
        <v>35.795672580559717</v>
      </c>
      <c r="R44" s="11">
        <v>0.18013555143274132</v>
      </c>
      <c r="S44" s="10">
        <f>AVERAGE(Q44:Q46)</f>
        <v>33.395432667908715</v>
      </c>
      <c r="T44" s="12">
        <f>LOG(Q44,2)</f>
        <v>5.1617132822672529</v>
      </c>
      <c r="U44" s="19" t="s">
        <v>1</v>
      </c>
    </row>
    <row r="45" spans="1:24" ht="16" x14ac:dyDescent="0.2">
      <c r="B45">
        <v>20</v>
      </c>
      <c r="C45" t="s">
        <v>27</v>
      </c>
      <c r="D45" t="s">
        <v>162</v>
      </c>
      <c r="E45" t="s">
        <v>154</v>
      </c>
      <c r="F45" t="s">
        <v>155</v>
      </c>
      <c r="G45" t="s">
        <v>1</v>
      </c>
      <c r="H45" t="s">
        <v>1</v>
      </c>
      <c r="I45" t="s">
        <v>1</v>
      </c>
      <c r="J45" s="30">
        <v>22.828676223754883</v>
      </c>
      <c r="K45" s="30">
        <v>22.972764999999999</v>
      </c>
      <c r="L45" s="30">
        <v>0.14695463</v>
      </c>
      <c r="M45" s="12">
        <f t="shared" si="16"/>
        <v>-4.2118911743164062</v>
      </c>
      <c r="N45" s="7">
        <f t="shared" si="17"/>
        <v>0.68824640909830725</v>
      </c>
      <c r="O45" s="7">
        <f>M45-N45</f>
        <v>-4.9001375834147138</v>
      </c>
      <c r="P45" s="12"/>
      <c r="Q45" s="11">
        <f>2^(-O45)</f>
        <v>29.859903199671134</v>
      </c>
      <c r="R45" s="11"/>
      <c r="S45" s="10"/>
      <c r="T45" s="7">
        <f>LOG(Q45,2)</f>
        <v>4.9001375834147138</v>
      </c>
      <c r="U45" s="1" t="s">
        <v>1</v>
      </c>
    </row>
    <row r="46" spans="1:24" ht="16" x14ac:dyDescent="0.2">
      <c r="B46">
        <v>32</v>
      </c>
      <c r="C46" t="s">
        <v>26</v>
      </c>
      <c r="D46" t="s">
        <v>162</v>
      </c>
      <c r="E46" t="s">
        <v>154</v>
      </c>
      <c r="F46" t="s">
        <v>155</v>
      </c>
      <c r="G46" t="s">
        <v>1</v>
      </c>
      <c r="H46" t="s">
        <v>1</v>
      </c>
      <c r="I46" t="s">
        <v>1</v>
      </c>
      <c r="J46" s="30">
        <v>23.122426986694336</v>
      </c>
      <c r="K46" s="30">
        <v>22.972764999999999</v>
      </c>
      <c r="L46" s="30">
        <v>0.14695463</v>
      </c>
      <c r="M46" s="12">
        <f t="shared" si="16"/>
        <v>-4.4215621948242188</v>
      </c>
      <c r="N46" s="7">
        <f t="shared" si="17"/>
        <v>0.68824640909830725</v>
      </c>
      <c r="O46" s="7">
        <f>M46-N46</f>
        <v>-5.1098086039225263</v>
      </c>
      <c r="P46" s="12"/>
      <c r="Q46" s="11">
        <f>2^(-O46)</f>
        <v>34.530722223495303</v>
      </c>
      <c r="R46" s="11"/>
      <c r="S46" s="10"/>
      <c r="T46" s="7">
        <f>LOG(Q46,2)</f>
        <v>5.1098086039225263</v>
      </c>
      <c r="U46" s="1" t="s">
        <v>1</v>
      </c>
    </row>
    <row r="47" spans="1:24" ht="16" x14ac:dyDescent="0.2">
      <c r="B47">
        <v>8</v>
      </c>
      <c r="C47" t="s">
        <v>28</v>
      </c>
      <c r="D47" s="29" t="s">
        <v>127</v>
      </c>
      <c r="E47" t="s">
        <v>23</v>
      </c>
      <c r="F47" t="s">
        <v>2</v>
      </c>
      <c r="G47" t="s">
        <v>1</v>
      </c>
      <c r="H47" t="s">
        <v>1</v>
      </c>
      <c r="I47" t="s">
        <v>1</v>
      </c>
      <c r="J47" s="30">
        <v>18.49372673034668</v>
      </c>
      <c r="K47" s="30">
        <v>18.603791999999999</v>
      </c>
      <c r="L47" s="30">
        <v>0.10417847</v>
      </c>
      <c r="M47" s="12"/>
      <c r="N47" s="7"/>
      <c r="O47" s="7"/>
      <c r="P47" s="7"/>
      <c r="Q47" s="9"/>
      <c r="R47" s="9"/>
      <c r="S47" s="8"/>
      <c r="T47" s="7"/>
      <c r="U47" s="1" t="s">
        <v>1</v>
      </c>
      <c r="V47" s="6"/>
      <c r="W47" s="6"/>
      <c r="X47" s="6"/>
    </row>
    <row r="48" spans="1:24" ht="16" x14ac:dyDescent="0.2">
      <c r="B48">
        <v>20</v>
      </c>
      <c r="C48" t="s">
        <v>27</v>
      </c>
      <c r="D48"/>
      <c r="E48" t="s">
        <v>23</v>
      </c>
      <c r="F48" t="s">
        <v>2</v>
      </c>
      <c r="G48" t="s">
        <v>1</v>
      </c>
      <c r="H48" t="s">
        <v>1</v>
      </c>
      <c r="I48" t="s">
        <v>1</v>
      </c>
      <c r="J48" s="30">
        <v>18.616785049438477</v>
      </c>
      <c r="K48" s="30">
        <v>18.603791999999999</v>
      </c>
      <c r="L48" s="30">
        <v>0.10417847</v>
      </c>
      <c r="M48" s="12"/>
      <c r="N48" s="7"/>
      <c r="O48" s="7"/>
      <c r="P48" s="7"/>
      <c r="Q48" s="9"/>
      <c r="R48" s="9"/>
      <c r="S48" s="8"/>
      <c r="T48" s="7"/>
      <c r="U48" s="1" t="s">
        <v>1</v>
      </c>
      <c r="V48" s="6"/>
      <c r="W48" s="6"/>
      <c r="X48" s="6"/>
    </row>
    <row r="49" spans="1:25" s="13" customFormat="1" ht="16" x14ac:dyDescent="0.2">
      <c r="A49" s="18"/>
      <c r="B49">
        <v>32</v>
      </c>
      <c r="C49" t="s">
        <v>26</v>
      </c>
      <c r="D49"/>
      <c r="E49" t="s">
        <v>23</v>
      </c>
      <c r="F49" t="s">
        <v>2</v>
      </c>
      <c r="G49" t="s">
        <v>1</v>
      </c>
      <c r="H49" t="s">
        <v>1</v>
      </c>
      <c r="I49" t="s">
        <v>1</v>
      </c>
      <c r="J49" s="30">
        <v>18.700864791870117</v>
      </c>
      <c r="K49" s="30">
        <v>18.603791999999999</v>
      </c>
      <c r="L49" s="30">
        <v>0.10417847</v>
      </c>
      <c r="M49" s="21"/>
      <c r="N49" s="15"/>
      <c r="O49" s="15"/>
      <c r="P49" s="15"/>
      <c r="Q49" s="17"/>
      <c r="R49" s="17"/>
      <c r="S49" s="16"/>
      <c r="T49" s="15"/>
      <c r="U49" s="13" t="s">
        <v>1</v>
      </c>
      <c r="V49" s="14"/>
      <c r="W49" s="14"/>
      <c r="X49" s="14"/>
    </row>
    <row r="54" spans="1:25" s="13" customFormat="1" x14ac:dyDescent="0.15">
      <c r="A54" s="2"/>
      <c r="B54" s="2"/>
      <c r="C54" s="1"/>
      <c r="D54" s="1"/>
      <c r="E54" s="1"/>
      <c r="F54" s="1"/>
      <c r="G54" s="1"/>
      <c r="H54" s="1"/>
      <c r="I54" s="1"/>
      <c r="J54" s="28"/>
      <c r="K54" s="28"/>
      <c r="L54" s="20"/>
      <c r="M54" s="2"/>
      <c r="N54" s="2"/>
      <c r="O54" s="2"/>
      <c r="P54" s="2"/>
      <c r="Q54" s="4"/>
      <c r="R54" s="4"/>
      <c r="S54" s="3"/>
      <c r="T54" s="2"/>
      <c r="U54" s="1"/>
      <c r="V54" s="1"/>
      <c r="W54" s="1"/>
      <c r="X54" s="1"/>
      <c r="Y54" s="1"/>
    </row>
    <row r="55" spans="1:25" s="19" customFormat="1" x14ac:dyDescent="0.15">
      <c r="A55" s="2"/>
      <c r="B55" s="2"/>
      <c r="C55" s="1"/>
      <c r="D55" s="1"/>
      <c r="E55" s="1"/>
      <c r="F55" s="1"/>
      <c r="G55" s="1"/>
      <c r="H55" s="1"/>
      <c r="I55" s="1"/>
      <c r="J55" s="28"/>
      <c r="K55" s="28"/>
      <c r="L55" s="20"/>
      <c r="M55" s="2"/>
      <c r="N55" s="2"/>
      <c r="O55" s="2"/>
      <c r="P55" s="2"/>
      <c r="Q55" s="4"/>
      <c r="R55" s="4"/>
      <c r="S55" s="3"/>
      <c r="T55" s="2"/>
      <c r="U55" s="1"/>
      <c r="V55" s="1"/>
      <c r="W55" s="1"/>
      <c r="X55" s="1"/>
      <c r="Y55" s="1"/>
    </row>
    <row r="60" spans="1:25" s="13" customFormat="1" x14ac:dyDescent="0.15">
      <c r="A60" s="2"/>
      <c r="B60" s="2"/>
      <c r="C60" s="1"/>
      <c r="D60" s="1"/>
      <c r="E60" s="1"/>
      <c r="F60" s="1"/>
      <c r="G60" s="1"/>
      <c r="H60" s="1"/>
      <c r="I60" s="1"/>
      <c r="J60" s="28"/>
      <c r="K60" s="28"/>
      <c r="L60" s="20"/>
      <c r="M60" s="2"/>
      <c r="N60" s="2"/>
      <c r="O60" s="2"/>
      <c r="P60" s="2"/>
      <c r="Q60" s="4"/>
      <c r="R60" s="4"/>
      <c r="S60" s="3"/>
      <c r="T60" s="2"/>
      <c r="U60" s="1"/>
      <c r="V60" s="1"/>
      <c r="W60" s="1"/>
      <c r="X60" s="1"/>
      <c r="Y60" s="1"/>
    </row>
    <row r="61" spans="1:25" s="19" customFormat="1" x14ac:dyDescent="0.15">
      <c r="A61" s="2"/>
      <c r="B61" s="2"/>
      <c r="C61" s="1"/>
      <c r="D61" s="1"/>
      <c r="E61" s="1"/>
      <c r="F61" s="1"/>
      <c r="G61" s="1"/>
      <c r="H61" s="1"/>
      <c r="I61" s="1"/>
      <c r="J61" s="28"/>
      <c r="K61" s="28"/>
      <c r="L61" s="20"/>
      <c r="M61" s="2"/>
      <c r="N61" s="2"/>
      <c r="O61" s="2"/>
      <c r="P61" s="2"/>
      <c r="Q61" s="4"/>
      <c r="R61" s="4"/>
      <c r="S61" s="3"/>
      <c r="T61" s="2"/>
      <c r="U61" s="1"/>
      <c r="V61" s="1"/>
      <c r="W61" s="1"/>
      <c r="X61" s="1"/>
      <c r="Y61" s="1"/>
    </row>
    <row r="66" spans="1:25" s="13" customFormat="1" x14ac:dyDescent="0.15">
      <c r="A66" s="2"/>
      <c r="B66" s="2"/>
      <c r="C66" s="1"/>
      <c r="D66" s="1"/>
      <c r="E66" s="1"/>
      <c r="F66" s="1"/>
      <c r="G66" s="1"/>
      <c r="H66" s="1"/>
      <c r="I66" s="1"/>
      <c r="J66" s="28"/>
      <c r="K66" s="28"/>
      <c r="L66" s="20"/>
      <c r="M66" s="2"/>
      <c r="N66" s="2"/>
      <c r="O66" s="2"/>
      <c r="P66" s="2"/>
      <c r="Q66" s="4"/>
      <c r="R66" s="4"/>
      <c r="S66" s="3"/>
      <c r="T66" s="2"/>
      <c r="U66" s="1"/>
      <c r="V66" s="1"/>
      <c r="W66" s="1"/>
      <c r="X66" s="1"/>
      <c r="Y66" s="1"/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2D841-C29D-C945-A7AD-B51C22C99050}">
  <dimension ref="A1:Y62"/>
  <sheetViews>
    <sheetView zoomScale="137" zoomScaleNormal="100" workbookViewId="0">
      <pane xSplit="1" topLeftCell="K1" activePane="topRight" state="frozen"/>
      <selection pane="topRight" activeCell="Q44" sqref="Q44:R44"/>
    </sheetView>
  </sheetViews>
  <sheetFormatPr baseColWidth="10" defaultColWidth="8.83203125" defaultRowHeight="13" x14ac:dyDescent="0.15"/>
  <cols>
    <col min="1" max="1" width="18.1640625" style="2" bestFit="1" customWidth="1"/>
    <col min="2" max="2" width="8.83203125" style="26" bestFit="1" customWidth="1"/>
    <col min="3" max="3" width="10.5" style="1" customWidth="1"/>
    <col min="4" max="4" width="11" style="1" bestFit="1" customWidth="1"/>
    <col min="5" max="5" width="12" style="1" bestFit="1" customWidth="1"/>
    <col min="6" max="6" width="11.1640625" style="1" bestFit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8" bestFit="1" customWidth="1"/>
    <col min="11" max="11" width="7.6640625" style="28" bestFit="1" customWidth="1"/>
    <col min="12" max="12" width="5.6640625" style="20" bestFit="1" customWidth="1"/>
    <col min="13" max="13" width="10.83203125" style="2" customWidth="1"/>
    <col min="14" max="16" width="12.1640625" style="2" customWidth="1"/>
    <col min="17" max="18" width="12.1640625" style="4" customWidth="1"/>
    <col min="19" max="19" width="12.1640625" style="3" customWidth="1"/>
    <col min="20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A1" s="26" t="s">
        <v>109</v>
      </c>
      <c r="B1" s="26" t="s">
        <v>108</v>
      </c>
      <c r="C1" s="1" t="s">
        <v>111</v>
      </c>
      <c r="D1" s="1" t="s">
        <v>110</v>
      </c>
      <c r="E1" s="20" t="s">
        <v>107</v>
      </c>
      <c r="F1" s="1" t="s">
        <v>106</v>
      </c>
      <c r="G1" s="5" t="s">
        <v>105</v>
      </c>
      <c r="H1" s="1" t="s">
        <v>104</v>
      </c>
      <c r="I1" s="1" t="s">
        <v>103</v>
      </c>
      <c r="J1" s="28" t="s">
        <v>102</v>
      </c>
      <c r="K1" s="28" t="s">
        <v>101</v>
      </c>
      <c r="L1" s="20" t="s">
        <v>100</v>
      </c>
      <c r="M1" s="2" t="s">
        <v>99</v>
      </c>
      <c r="N1" s="2" t="s">
        <v>98</v>
      </c>
      <c r="O1" s="2" t="s">
        <v>97</v>
      </c>
      <c r="P1" s="2" t="s">
        <v>152</v>
      </c>
      <c r="Q1" s="4" t="s">
        <v>96</v>
      </c>
      <c r="R1" s="4" t="s">
        <v>152</v>
      </c>
      <c r="S1" s="3" t="s">
        <v>95</v>
      </c>
      <c r="T1" s="2" t="s">
        <v>94</v>
      </c>
      <c r="U1" s="1" t="s">
        <v>93</v>
      </c>
      <c r="V1" s="1" t="s">
        <v>92</v>
      </c>
      <c r="W1" s="1" t="s">
        <v>91</v>
      </c>
      <c r="X1" s="1" t="s">
        <v>90</v>
      </c>
    </row>
    <row r="2" spans="1:24" s="19" customFormat="1" ht="16" x14ac:dyDescent="0.2">
      <c r="A2" s="23" t="s">
        <v>112</v>
      </c>
      <c r="B2">
        <v>9</v>
      </c>
      <c r="C2" t="s">
        <v>66</v>
      </c>
      <c r="D2" t="s">
        <v>163</v>
      </c>
      <c r="E2" t="s">
        <v>154</v>
      </c>
      <c r="F2" t="s">
        <v>155</v>
      </c>
      <c r="G2" t="s">
        <v>1</v>
      </c>
      <c r="H2" t="s">
        <v>1</v>
      </c>
      <c r="I2" t="s">
        <v>1</v>
      </c>
      <c r="J2" s="30">
        <v>17.98936653137207</v>
      </c>
      <c r="K2" s="30">
        <v>17.84714</v>
      </c>
      <c r="L2" s="30">
        <v>0.12317089000000001</v>
      </c>
      <c r="M2" s="12">
        <f>J5-J2</f>
        <v>0.3025970458984375</v>
      </c>
      <c r="N2" s="22">
        <f>J5-J2</f>
        <v>0.3025970458984375</v>
      </c>
      <c r="O2" s="12">
        <f>M2-N2</f>
        <v>0</v>
      </c>
      <c r="P2" s="12">
        <f>SQRT(L5^2+L2^2)</f>
        <v>0.19671516088391483</v>
      </c>
      <c r="Q2" s="11">
        <f>2^(-O2)</f>
        <v>1</v>
      </c>
      <c r="R2" s="11">
        <v>0.19671516088391483</v>
      </c>
      <c r="S2" s="10">
        <f>AVERAGE(Q2:Q4)</f>
        <v>1</v>
      </c>
      <c r="T2" s="12">
        <f>LOG(Q2,2)</f>
        <v>0</v>
      </c>
      <c r="U2" s="19" t="s">
        <v>1</v>
      </c>
    </row>
    <row r="3" spans="1:24" ht="16" x14ac:dyDescent="0.2">
      <c r="A3" s="24"/>
      <c r="B3">
        <v>21</v>
      </c>
      <c r="C3" t="s">
        <v>65</v>
      </c>
      <c r="D3" t="s">
        <v>163</v>
      </c>
      <c r="E3" t="s">
        <v>154</v>
      </c>
      <c r="F3" t="s">
        <v>155</v>
      </c>
      <c r="G3" t="s">
        <v>1</v>
      </c>
      <c r="H3" t="s">
        <v>1</v>
      </c>
      <c r="I3" t="s">
        <v>1</v>
      </c>
      <c r="J3" s="30">
        <v>17.775810241699219</v>
      </c>
      <c r="K3" s="30">
        <v>17.84714</v>
      </c>
      <c r="L3" s="30">
        <v>0.12317089000000001</v>
      </c>
      <c r="M3" s="12">
        <f>J6-J3</f>
        <v>0.7830352783203125</v>
      </c>
      <c r="N3" s="22">
        <f>J6-J3</f>
        <v>0.7830352783203125</v>
      </c>
      <c r="O3" s="12">
        <f>M3-N3</f>
        <v>0</v>
      </c>
      <c r="P3" s="12"/>
      <c r="Q3" s="11">
        <f>2^(-O3)</f>
        <v>1</v>
      </c>
      <c r="R3" s="11"/>
      <c r="S3" s="10"/>
      <c r="T3" s="12">
        <f>LOG(Q3,2)</f>
        <v>0</v>
      </c>
      <c r="U3" s="1" t="s">
        <v>1</v>
      </c>
    </row>
    <row r="4" spans="1:24" ht="16" x14ac:dyDescent="0.2">
      <c r="B4">
        <v>33</v>
      </c>
      <c r="C4" t="s">
        <v>64</v>
      </c>
      <c r="D4" t="s">
        <v>163</v>
      </c>
      <c r="E4" t="s">
        <v>154</v>
      </c>
      <c r="F4" t="s">
        <v>155</v>
      </c>
      <c r="G4" t="s">
        <v>1</v>
      </c>
      <c r="H4" t="s">
        <v>1</v>
      </c>
      <c r="I4" t="s">
        <v>1</v>
      </c>
      <c r="J4" s="30">
        <v>17.776247024536133</v>
      </c>
      <c r="K4" s="30">
        <v>17.84714</v>
      </c>
      <c r="L4" s="30">
        <v>0.12317089000000001</v>
      </c>
      <c r="M4" s="12">
        <f>J7-J4</f>
        <v>0.51816940307617188</v>
      </c>
      <c r="N4" s="22">
        <f>J7-J4</f>
        <v>0.51816940307617188</v>
      </c>
      <c r="O4" s="12">
        <f>M4-N4</f>
        <v>0</v>
      </c>
      <c r="P4" s="12"/>
      <c r="Q4" s="11">
        <f>2^(-O4)</f>
        <v>1</v>
      </c>
      <c r="R4" s="11"/>
      <c r="S4" s="10"/>
      <c r="T4" s="12">
        <f>LOG(Q4,2)</f>
        <v>0</v>
      </c>
      <c r="U4" s="1" t="s">
        <v>1</v>
      </c>
    </row>
    <row r="5" spans="1:24" ht="16" x14ac:dyDescent="0.2">
      <c r="B5">
        <v>9</v>
      </c>
      <c r="C5" t="s">
        <v>66</v>
      </c>
      <c r="D5" s="29" t="s">
        <v>128</v>
      </c>
      <c r="E5" t="s">
        <v>61</v>
      </c>
      <c r="F5" t="s">
        <v>2</v>
      </c>
      <c r="G5" t="s">
        <v>1</v>
      </c>
      <c r="H5" t="s">
        <v>1</v>
      </c>
      <c r="I5" t="s">
        <v>1</v>
      </c>
      <c r="J5" s="30">
        <v>18.291963577270508</v>
      </c>
      <c r="K5" s="30">
        <v>18.381741999999999</v>
      </c>
      <c r="L5" s="30">
        <v>0.15338118000000001</v>
      </c>
      <c r="M5" s="12"/>
      <c r="N5" s="7"/>
      <c r="O5" s="7"/>
      <c r="P5" s="7"/>
      <c r="Q5" s="9"/>
      <c r="R5" s="9"/>
      <c r="S5" s="8"/>
      <c r="T5" s="7"/>
      <c r="U5" s="1" t="s">
        <v>1</v>
      </c>
      <c r="V5" s="6"/>
      <c r="W5" s="6"/>
      <c r="X5" s="6"/>
    </row>
    <row r="6" spans="1:24" ht="16" x14ac:dyDescent="0.2">
      <c r="B6">
        <v>21</v>
      </c>
      <c r="C6" t="s">
        <v>65</v>
      </c>
      <c r="D6"/>
      <c r="E6" t="s">
        <v>61</v>
      </c>
      <c r="F6" t="s">
        <v>2</v>
      </c>
      <c r="G6" t="s">
        <v>1</v>
      </c>
      <c r="H6" t="s">
        <v>1</v>
      </c>
      <c r="I6" t="s">
        <v>1</v>
      </c>
      <c r="J6" s="30">
        <v>18.558845520019531</v>
      </c>
      <c r="K6" s="30">
        <v>18.381741999999999</v>
      </c>
      <c r="L6" s="30">
        <v>0.15338118000000001</v>
      </c>
      <c r="M6" s="12"/>
      <c r="N6" s="7"/>
      <c r="O6" s="7"/>
      <c r="P6" s="7"/>
      <c r="Q6" s="9"/>
      <c r="R6" s="9"/>
      <c r="S6" s="8"/>
      <c r="T6" s="7"/>
      <c r="U6" s="1" t="s">
        <v>1</v>
      </c>
      <c r="V6" s="6"/>
      <c r="W6" s="6"/>
      <c r="X6" s="6"/>
    </row>
    <row r="7" spans="1:24" s="13" customFormat="1" ht="16" x14ac:dyDescent="0.2">
      <c r="A7" s="18"/>
      <c r="B7">
        <v>33</v>
      </c>
      <c r="C7" t="s">
        <v>64</v>
      </c>
      <c r="D7"/>
      <c r="E7" t="s">
        <v>61</v>
      </c>
      <c r="F7" t="s">
        <v>2</v>
      </c>
      <c r="G7" t="s">
        <v>1</v>
      </c>
      <c r="H7" t="s">
        <v>1</v>
      </c>
      <c r="I7" t="s">
        <v>1</v>
      </c>
      <c r="J7" s="30">
        <v>18.294416427612305</v>
      </c>
      <c r="K7" s="30">
        <v>18.381741999999999</v>
      </c>
      <c r="L7" s="30">
        <v>0.15338118000000001</v>
      </c>
      <c r="M7" s="21"/>
      <c r="N7" s="15"/>
      <c r="O7" s="15"/>
      <c r="P7" s="15"/>
      <c r="Q7" s="17"/>
      <c r="R7" s="17"/>
      <c r="S7" s="16"/>
      <c r="T7" s="15"/>
      <c r="U7" s="13" t="s">
        <v>1</v>
      </c>
      <c r="V7" s="14"/>
      <c r="W7" s="14"/>
      <c r="X7" s="14"/>
    </row>
    <row r="8" spans="1:24" s="19" customFormat="1" ht="16" x14ac:dyDescent="0.2">
      <c r="A8" t="s">
        <v>113</v>
      </c>
      <c r="B8">
        <v>10</v>
      </c>
      <c r="C8" t="s">
        <v>60</v>
      </c>
      <c r="D8" t="s">
        <v>164</v>
      </c>
      <c r="E8" t="s">
        <v>154</v>
      </c>
      <c r="F8" t="s">
        <v>155</v>
      </c>
      <c r="G8" t="s">
        <v>1</v>
      </c>
      <c r="H8" t="s">
        <v>1</v>
      </c>
      <c r="I8" t="s">
        <v>1</v>
      </c>
      <c r="J8" s="30">
        <v>19.651725769042969</v>
      </c>
      <c r="K8" s="30">
        <v>19.410522</v>
      </c>
      <c r="L8" s="30">
        <v>0.23851705000000001</v>
      </c>
      <c r="M8" s="12">
        <f t="shared" ref="M8:M10" si="0">J11-J8</f>
        <v>1.8938503265380859</v>
      </c>
      <c r="N8" s="12">
        <f>$N$2</f>
        <v>0.3025970458984375</v>
      </c>
      <c r="O8" s="12">
        <f>M8-N8</f>
        <v>1.5912532806396484</v>
      </c>
      <c r="P8" s="12">
        <f t="shared" ref="P8" si="1">SQRT(L11^2+L8^2)</f>
        <v>0.2411155302541288</v>
      </c>
      <c r="Q8" s="11">
        <f>2^(-O8)</f>
        <v>0.33188301884529181</v>
      </c>
      <c r="R8" s="11">
        <v>0.2411155302541288</v>
      </c>
      <c r="S8" s="10">
        <f>AVERAGE(Q8:Q10)</f>
        <v>0.33370670176620543</v>
      </c>
      <c r="T8" s="12">
        <f>LOG(Q8,2)</f>
        <v>-1.5912532806396484</v>
      </c>
      <c r="U8" s="19" t="s">
        <v>1</v>
      </c>
    </row>
    <row r="9" spans="1:24" ht="16" x14ac:dyDescent="0.2">
      <c r="B9">
        <v>22</v>
      </c>
      <c r="C9" t="s">
        <v>59</v>
      </c>
      <c r="D9" t="s">
        <v>164</v>
      </c>
      <c r="E9" t="s">
        <v>154</v>
      </c>
      <c r="F9" t="s">
        <v>155</v>
      </c>
      <c r="G9" t="s">
        <v>1</v>
      </c>
      <c r="H9" t="s">
        <v>1</v>
      </c>
      <c r="I9" t="s">
        <v>1</v>
      </c>
      <c r="J9" s="30">
        <v>19.405057907104492</v>
      </c>
      <c r="K9" s="30">
        <v>19.410522</v>
      </c>
      <c r="L9" s="30">
        <v>0.23851705000000001</v>
      </c>
      <c r="M9" s="12">
        <f t="shared" si="0"/>
        <v>2.1071434020996094</v>
      </c>
      <c r="N9" s="7">
        <f>$N$3</f>
        <v>0.7830352783203125</v>
      </c>
      <c r="O9" s="12">
        <f>M9-N9</f>
        <v>1.3241081237792969</v>
      </c>
      <c r="P9" s="12"/>
      <c r="Q9" s="11">
        <f>2^(-O9)</f>
        <v>0.39939602409115532</v>
      </c>
      <c r="R9" s="11"/>
      <c r="S9" s="10"/>
      <c r="T9" s="12">
        <f>LOG(Q9,2)</f>
        <v>-1.3241081237792967</v>
      </c>
      <c r="U9" s="1" t="s">
        <v>1</v>
      </c>
    </row>
    <row r="10" spans="1:24" ht="16" x14ac:dyDescent="0.2">
      <c r="B10">
        <v>34</v>
      </c>
      <c r="C10" t="s">
        <v>58</v>
      </c>
      <c r="D10" t="s">
        <v>164</v>
      </c>
      <c r="E10" t="s">
        <v>154</v>
      </c>
      <c r="F10" t="s">
        <v>155</v>
      </c>
      <c r="G10" t="s">
        <v>1</v>
      </c>
      <c r="H10" t="s">
        <v>1</v>
      </c>
      <c r="I10" t="s">
        <v>1</v>
      </c>
      <c r="J10" s="30">
        <v>19.174785614013672</v>
      </c>
      <c r="K10" s="30">
        <v>19.410522</v>
      </c>
      <c r="L10" s="30">
        <v>0.23851705000000001</v>
      </c>
      <c r="M10" s="12">
        <f t="shared" si="0"/>
        <v>2.4079875946044922</v>
      </c>
      <c r="N10" s="7">
        <f>$N$4</f>
        <v>0.51816940307617188</v>
      </c>
      <c r="O10" s="12">
        <f>M10-N10</f>
        <v>1.8898181915283203</v>
      </c>
      <c r="P10" s="12"/>
      <c r="Q10" s="11">
        <f>2^(-O10)</f>
        <v>0.26984106236216915</v>
      </c>
      <c r="R10" s="11"/>
      <c r="S10" s="10"/>
      <c r="T10" s="12">
        <f>LOG(Q10,2)</f>
        <v>-1.8898181915283205</v>
      </c>
      <c r="U10" s="1" t="s">
        <v>1</v>
      </c>
    </row>
    <row r="11" spans="1:24" ht="16" x14ac:dyDescent="0.2">
      <c r="B11">
        <v>10</v>
      </c>
      <c r="C11" t="s">
        <v>60</v>
      </c>
      <c r="D11" s="29" t="s">
        <v>129</v>
      </c>
      <c r="E11" t="s">
        <v>55</v>
      </c>
      <c r="F11" t="s">
        <v>2</v>
      </c>
      <c r="G11" t="s">
        <v>1</v>
      </c>
      <c r="H11" t="s">
        <v>1</v>
      </c>
      <c r="I11" t="s">
        <v>1</v>
      </c>
      <c r="J11" s="30">
        <v>21.545576095581055</v>
      </c>
      <c r="K11" s="30">
        <v>21.546849999999999</v>
      </c>
      <c r="L11" s="30">
        <v>3.5303198000000001E-2</v>
      </c>
      <c r="M11" s="12"/>
      <c r="N11" s="7"/>
      <c r="O11" s="7"/>
      <c r="P11" s="7"/>
      <c r="Q11" s="9"/>
      <c r="R11" s="9"/>
      <c r="S11" s="8"/>
      <c r="T11" s="7"/>
      <c r="U11" s="1" t="s">
        <v>1</v>
      </c>
      <c r="V11" s="6"/>
      <c r="W11" s="6"/>
      <c r="X11" s="6"/>
    </row>
    <row r="12" spans="1:24" ht="16" x14ac:dyDescent="0.2">
      <c r="B12">
        <v>22</v>
      </c>
      <c r="C12" t="s">
        <v>59</v>
      </c>
      <c r="D12"/>
      <c r="E12" t="s">
        <v>55</v>
      </c>
      <c r="F12" t="s">
        <v>2</v>
      </c>
      <c r="G12" t="s">
        <v>1</v>
      </c>
      <c r="H12" t="s">
        <v>1</v>
      </c>
      <c r="I12" t="s">
        <v>1</v>
      </c>
      <c r="J12" s="30">
        <v>21.512201309204102</v>
      </c>
      <c r="K12" s="30">
        <v>21.546849999999999</v>
      </c>
      <c r="L12" s="30">
        <v>3.5303198000000001E-2</v>
      </c>
      <c r="M12" s="12"/>
      <c r="N12" s="7"/>
      <c r="O12" s="7"/>
      <c r="P12" s="7"/>
      <c r="Q12" s="9"/>
      <c r="R12" s="9"/>
      <c r="S12" s="8"/>
      <c r="T12" s="7"/>
      <c r="U12" s="1" t="s">
        <v>1</v>
      </c>
      <c r="V12" s="6"/>
      <c r="W12" s="6"/>
      <c r="X12" s="6"/>
    </row>
    <row r="13" spans="1:24" s="13" customFormat="1" ht="16" x14ac:dyDescent="0.2">
      <c r="A13" s="18"/>
      <c r="B13">
        <v>34</v>
      </c>
      <c r="C13" t="s">
        <v>58</v>
      </c>
      <c r="D13"/>
      <c r="E13" t="s">
        <v>55</v>
      </c>
      <c r="F13" t="s">
        <v>2</v>
      </c>
      <c r="G13" t="s">
        <v>1</v>
      </c>
      <c r="H13" t="s">
        <v>1</v>
      </c>
      <c r="I13" t="s">
        <v>1</v>
      </c>
      <c r="J13" s="30">
        <v>21.582773208618164</v>
      </c>
      <c r="K13" s="30">
        <v>21.546849999999999</v>
      </c>
      <c r="L13" s="30">
        <v>3.5303198000000001E-2</v>
      </c>
      <c r="M13" s="21"/>
      <c r="N13" s="15"/>
      <c r="O13" s="15"/>
      <c r="P13" s="15"/>
      <c r="Q13" s="17"/>
      <c r="R13" s="17"/>
      <c r="S13" s="16"/>
      <c r="T13" s="15"/>
      <c r="U13" s="13" t="s">
        <v>1</v>
      </c>
      <c r="V13" s="14"/>
      <c r="W13" s="14"/>
      <c r="X13" s="14"/>
    </row>
    <row r="14" spans="1:24" s="19" customFormat="1" ht="16" x14ac:dyDescent="0.2">
      <c r="A14" s="27" t="s">
        <v>114</v>
      </c>
      <c r="B14">
        <v>11</v>
      </c>
      <c r="C14" t="s">
        <v>22</v>
      </c>
      <c r="D14" t="s">
        <v>165</v>
      </c>
      <c r="E14" t="s">
        <v>154</v>
      </c>
      <c r="F14" t="s">
        <v>155</v>
      </c>
      <c r="G14" t="s">
        <v>1</v>
      </c>
      <c r="H14" t="s">
        <v>1</v>
      </c>
      <c r="I14" t="s">
        <v>1</v>
      </c>
      <c r="J14" s="30">
        <v>19.420974731445312</v>
      </c>
      <c r="K14" s="30">
        <v>19.42877</v>
      </c>
      <c r="L14" s="30">
        <v>7.4222184999999996E-2</v>
      </c>
      <c r="M14" s="12">
        <f t="shared" ref="M14:M16" si="2">J17-J14</f>
        <v>-0.86493873596191406</v>
      </c>
      <c r="N14" s="12">
        <f>$N$2</f>
        <v>0.3025970458984375</v>
      </c>
      <c r="O14" s="12">
        <f>M14-N14</f>
        <v>-1.1675357818603516</v>
      </c>
      <c r="P14" s="12">
        <f t="shared" ref="P14" si="3">SQRT(L17^2+L14^2)</f>
        <v>8.6175717329460763E-2</v>
      </c>
      <c r="Q14" s="11">
        <f>2^(-O14)</f>
        <v>2.246276901888403</v>
      </c>
      <c r="R14" s="11">
        <v>8.6175717329460763E-2</v>
      </c>
      <c r="S14" s="10">
        <f>AVERAGE(Q14:Q16)</f>
        <v>2.59571154630585</v>
      </c>
      <c r="T14" s="12">
        <f>LOG(Q14,2)</f>
        <v>1.1675357818603516</v>
      </c>
      <c r="U14" s="19" t="s">
        <v>1</v>
      </c>
    </row>
    <row r="15" spans="1:24" ht="16" x14ac:dyDescent="0.2">
      <c r="B15">
        <v>23</v>
      </c>
      <c r="C15" t="s">
        <v>21</v>
      </c>
      <c r="D15" t="s">
        <v>165</v>
      </c>
      <c r="E15" t="s">
        <v>154</v>
      </c>
      <c r="F15" t="s">
        <v>155</v>
      </c>
      <c r="G15" t="s">
        <v>1</v>
      </c>
      <c r="H15" t="s">
        <v>1</v>
      </c>
      <c r="I15" t="s">
        <v>1</v>
      </c>
      <c r="J15" s="30">
        <v>19.358753204345703</v>
      </c>
      <c r="K15" s="30">
        <v>19.42877</v>
      </c>
      <c r="L15" s="30">
        <v>7.4222184999999996E-2</v>
      </c>
      <c r="M15" s="12">
        <f t="shared" si="2"/>
        <v>-0.71668624877929688</v>
      </c>
      <c r="N15" s="7">
        <f>$N$3</f>
        <v>0.7830352783203125</v>
      </c>
      <c r="O15" s="12">
        <f>M15-N15</f>
        <v>-1.4997215270996094</v>
      </c>
      <c r="P15" s="12"/>
      <c r="Q15" s="11">
        <f>2^(-O15)</f>
        <v>2.8278812267765501</v>
      </c>
      <c r="R15" s="11"/>
      <c r="S15" s="10"/>
      <c r="T15" s="12">
        <f>LOG(Q15,2)</f>
        <v>1.4997215270996094</v>
      </c>
      <c r="U15" s="1" t="s">
        <v>1</v>
      </c>
    </row>
    <row r="16" spans="1:24" ht="16" x14ac:dyDescent="0.2">
      <c r="B16">
        <v>35</v>
      </c>
      <c r="C16" t="s">
        <v>20</v>
      </c>
      <c r="D16" t="s">
        <v>165</v>
      </c>
      <c r="E16" t="s">
        <v>154</v>
      </c>
      <c r="F16" t="s">
        <v>155</v>
      </c>
      <c r="G16" t="s">
        <v>1</v>
      </c>
      <c r="H16" t="s">
        <v>1</v>
      </c>
      <c r="I16" t="s">
        <v>1</v>
      </c>
      <c r="J16" s="30">
        <v>19.506582260131836</v>
      </c>
      <c r="K16" s="30">
        <v>19.42877</v>
      </c>
      <c r="L16" s="30">
        <v>7.4222184999999996E-2</v>
      </c>
      <c r="M16" s="12">
        <f t="shared" si="2"/>
        <v>-0.9217071533203125</v>
      </c>
      <c r="N16" s="7">
        <f>$N$4</f>
        <v>0.51816940307617188</v>
      </c>
      <c r="O16" s="12">
        <f>M16-N16</f>
        <v>-1.4398765563964844</v>
      </c>
      <c r="P16" s="12"/>
      <c r="Q16" s="11">
        <f>2^(-O16)</f>
        <v>2.7129765102525965</v>
      </c>
      <c r="R16" s="11"/>
      <c r="S16" s="10"/>
      <c r="T16" s="12">
        <f>LOG(Q16,2)</f>
        <v>1.4398765563964844</v>
      </c>
      <c r="U16" s="1" t="s">
        <v>1</v>
      </c>
    </row>
    <row r="17" spans="1:24" ht="16" x14ac:dyDescent="0.2">
      <c r="B17">
        <v>11</v>
      </c>
      <c r="C17" t="s">
        <v>22</v>
      </c>
      <c r="D17" s="29" t="s">
        <v>130</v>
      </c>
      <c r="E17" t="s">
        <v>17</v>
      </c>
      <c r="F17" t="s">
        <v>2</v>
      </c>
      <c r="G17" t="s">
        <v>1</v>
      </c>
      <c r="H17" t="s">
        <v>1</v>
      </c>
      <c r="I17" t="s">
        <v>1</v>
      </c>
      <c r="J17" s="30">
        <v>18.556035995483398</v>
      </c>
      <c r="K17" s="30">
        <v>18.594328000000001</v>
      </c>
      <c r="L17" s="30">
        <v>4.3787230000000003E-2</v>
      </c>
      <c r="M17" s="12"/>
      <c r="N17" s="7"/>
      <c r="O17" s="7"/>
      <c r="P17" s="7"/>
      <c r="Q17" s="9"/>
      <c r="R17" s="9"/>
      <c r="S17" s="8"/>
      <c r="T17" s="7"/>
      <c r="U17" s="1" t="s">
        <v>1</v>
      </c>
      <c r="V17" s="6"/>
      <c r="W17" s="6"/>
      <c r="X17" s="6"/>
    </row>
    <row r="18" spans="1:24" ht="16" x14ac:dyDescent="0.2">
      <c r="B18">
        <v>23</v>
      </c>
      <c r="C18" t="s">
        <v>21</v>
      </c>
      <c r="D18"/>
      <c r="E18" t="s">
        <v>17</v>
      </c>
      <c r="F18" t="s">
        <v>2</v>
      </c>
      <c r="G18" t="s">
        <v>1</v>
      </c>
      <c r="H18" t="s">
        <v>1</v>
      </c>
      <c r="I18" t="s">
        <v>1</v>
      </c>
      <c r="J18" s="30">
        <v>18.642066955566406</v>
      </c>
      <c r="K18" s="30">
        <v>18.594328000000001</v>
      </c>
      <c r="L18" s="30">
        <v>4.3787230000000003E-2</v>
      </c>
      <c r="M18" s="12"/>
      <c r="N18" s="7"/>
      <c r="O18" s="7"/>
      <c r="P18" s="7"/>
      <c r="Q18" s="9"/>
      <c r="R18" s="9"/>
      <c r="S18" s="8"/>
      <c r="T18" s="7"/>
      <c r="U18" s="1" t="s">
        <v>1</v>
      </c>
      <c r="V18" s="6"/>
      <c r="W18" s="6"/>
      <c r="X18" s="6"/>
    </row>
    <row r="19" spans="1:24" s="13" customFormat="1" ht="16" x14ac:dyDescent="0.2">
      <c r="A19" s="18"/>
      <c r="B19">
        <v>35</v>
      </c>
      <c r="C19" t="s">
        <v>20</v>
      </c>
      <c r="D19"/>
      <c r="E19" t="s">
        <v>17</v>
      </c>
      <c r="F19" t="s">
        <v>2</v>
      </c>
      <c r="G19" t="s">
        <v>1</v>
      </c>
      <c r="H19" t="s">
        <v>1</v>
      </c>
      <c r="I19" t="s">
        <v>1</v>
      </c>
      <c r="J19" s="30">
        <v>18.584875106811523</v>
      </c>
      <c r="K19" s="30">
        <v>18.594328000000001</v>
      </c>
      <c r="L19" s="30">
        <v>4.3787230000000003E-2</v>
      </c>
      <c r="M19" s="21"/>
      <c r="N19" s="15"/>
      <c r="O19" s="15"/>
      <c r="P19" s="15"/>
      <c r="Q19" s="17"/>
      <c r="R19" s="17"/>
      <c r="S19" s="16"/>
      <c r="T19" s="15"/>
      <c r="U19" s="13" t="s">
        <v>1</v>
      </c>
      <c r="V19" s="14"/>
      <c r="W19" s="14"/>
      <c r="X19" s="14"/>
    </row>
    <row r="20" spans="1:24" s="19" customFormat="1" ht="16" x14ac:dyDescent="0.2">
      <c r="A20" s="27" t="s">
        <v>115</v>
      </c>
      <c r="B20">
        <v>12</v>
      </c>
      <c r="C20" t="s">
        <v>16</v>
      </c>
      <c r="D20" t="s">
        <v>166</v>
      </c>
      <c r="E20" t="s">
        <v>154</v>
      </c>
      <c r="F20" t="s">
        <v>155</v>
      </c>
      <c r="G20" t="s">
        <v>1</v>
      </c>
      <c r="H20" t="s">
        <v>1</v>
      </c>
      <c r="I20" t="s">
        <v>1</v>
      </c>
      <c r="J20" s="30">
        <v>20.399116516113281</v>
      </c>
      <c r="K20" s="30">
        <v>20.422177999999999</v>
      </c>
      <c r="L20" s="30">
        <v>2.127828E-2</v>
      </c>
      <c r="M20" s="12">
        <f t="shared" ref="M20:M22" si="4">J23-J20</f>
        <v>0.45024490356445312</v>
      </c>
      <c r="N20" s="12">
        <f>$N$2</f>
        <v>0.3025970458984375</v>
      </c>
      <c r="O20" s="12">
        <f>M20-N20</f>
        <v>0.14764785766601562</v>
      </c>
      <c r="P20" s="12">
        <f t="shared" ref="P20" si="5">SQRT(L23^2+L20^2)</f>
        <v>0.1105807547100819</v>
      </c>
      <c r="Q20" s="11">
        <f>2^(-O20)</f>
        <v>0.90272104256239327</v>
      </c>
      <c r="R20" s="11">
        <v>0.1105807547100819</v>
      </c>
      <c r="S20" s="10">
        <f>AVERAGE(Q20:Q22)</f>
        <v>1.0341184073903675</v>
      </c>
      <c r="T20" s="12">
        <f>LOG(Q20,2)</f>
        <v>-0.14764785766601557</v>
      </c>
      <c r="U20" s="19" t="s">
        <v>1</v>
      </c>
    </row>
    <row r="21" spans="1:24" ht="16" x14ac:dyDescent="0.2">
      <c r="B21">
        <v>24</v>
      </c>
      <c r="C21" t="s">
        <v>15</v>
      </c>
      <c r="D21" t="s">
        <v>166</v>
      </c>
      <c r="E21" t="s">
        <v>154</v>
      </c>
      <c r="F21" t="s">
        <v>155</v>
      </c>
      <c r="G21" t="s">
        <v>1</v>
      </c>
      <c r="H21" t="s">
        <v>1</v>
      </c>
      <c r="I21" t="s">
        <v>1</v>
      </c>
      <c r="J21" s="30">
        <v>20.441049575805664</v>
      </c>
      <c r="K21" s="30">
        <v>20.422177999999999</v>
      </c>
      <c r="L21" s="30">
        <v>2.127828E-2</v>
      </c>
      <c r="M21" s="12">
        <f t="shared" si="4"/>
        <v>0.59920692443847656</v>
      </c>
      <c r="N21" s="7">
        <f>$N$3</f>
        <v>0.7830352783203125</v>
      </c>
      <c r="O21" s="12">
        <f>M21-N21</f>
        <v>-0.18382835388183594</v>
      </c>
      <c r="P21" s="12"/>
      <c r="Q21" s="11">
        <f>2^(-O21)</f>
        <v>1.1358941125830051</v>
      </c>
      <c r="R21" s="11"/>
      <c r="S21" s="10"/>
      <c r="T21" s="12">
        <f>LOG(Q21,2)</f>
        <v>0.1838283538818358</v>
      </c>
      <c r="U21" s="1" t="s">
        <v>1</v>
      </c>
    </row>
    <row r="22" spans="1:24" ht="16" x14ac:dyDescent="0.2">
      <c r="B22">
        <v>36</v>
      </c>
      <c r="C22" t="s">
        <v>14</v>
      </c>
      <c r="D22" t="s">
        <v>166</v>
      </c>
      <c r="E22" t="s">
        <v>154</v>
      </c>
      <c r="F22" t="s">
        <v>155</v>
      </c>
      <c r="G22" t="s">
        <v>1</v>
      </c>
      <c r="H22" t="s">
        <v>1</v>
      </c>
      <c r="I22" t="s">
        <v>1</v>
      </c>
      <c r="J22" s="30">
        <v>20.426368713378906</v>
      </c>
      <c r="K22" s="30">
        <v>20.422177999999999</v>
      </c>
      <c r="L22" s="30">
        <v>2.127828E-2</v>
      </c>
      <c r="M22" s="12">
        <f t="shared" si="4"/>
        <v>0.42902374267578125</v>
      </c>
      <c r="N22" s="7">
        <f>$N$4</f>
        <v>0.51816940307617188</v>
      </c>
      <c r="O22" s="12">
        <f>M22-N22</f>
        <v>-8.9145660400390625E-2</v>
      </c>
      <c r="P22" s="12"/>
      <c r="Q22" s="11">
        <f>2^(-O22)</f>
        <v>1.0637400670257042</v>
      </c>
      <c r="R22" s="11"/>
      <c r="S22" s="10"/>
      <c r="T22" s="12">
        <f>LOG(Q22,2)</f>
        <v>8.91456604003905E-2</v>
      </c>
      <c r="U22" s="1" t="s">
        <v>1</v>
      </c>
    </row>
    <row r="23" spans="1:24" ht="16" x14ac:dyDescent="0.2">
      <c r="B23">
        <v>12</v>
      </c>
      <c r="C23" t="s">
        <v>16</v>
      </c>
      <c r="D23" s="29" t="s">
        <v>131</v>
      </c>
      <c r="E23" t="s">
        <v>11</v>
      </c>
      <c r="F23" t="s">
        <v>2</v>
      </c>
      <c r="G23" t="s">
        <v>1</v>
      </c>
      <c r="H23" t="s">
        <v>1</v>
      </c>
      <c r="I23" t="s">
        <v>1</v>
      </c>
      <c r="J23" s="30">
        <v>20.849361419677734</v>
      </c>
      <c r="K23" s="30">
        <v>20.915002999999999</v>
      </c>
      <c r="L23" s="30">
        <v>0.10851423</v>
      </c>
      <c r="M23" s="12"/>
      <c r="N23" s="7"/>
      <c r="O23" s="7"/>
      <c r="P23" s="7"/>
      <c r="Q23" s="9"/>
      <c r="R23" s="9"/>
      <c r="S23" s="8"/>
      <c r="T23" s="7"/>
      <c r="U23" s="1" t="s">
        <v>1</v>
      </c>
      <c r="V23" s="6"/>
      <c r="W23" s="6"/>
      <c r="X23" s="6"/>
    </row>
    <row r="24" spans="1:24" ht="16" x14ac:dyDescent="0.2">
      <c r="B24">
        <v>24</v>
      </c>
      <c r="C24" t="s">
        <v>15</v>
      </c>
      <c r="D24"/>
      <c r="E24" t="s">
        <v>11</v>
      </c>
      <c r="F24" t="s">
        <v>2</v>
      </c>
      <c r="G24" t="s">
        <v>1</v>
      </c>
      <c r="H24" t="s">
        <v>1</v>
      </c>
      <c r="I24" t="s">
        <v>1</v>
      </c>
      <c r="J24" s="30">
        <v>21.040256500244141</v>
      </c>
      <c r="K24" s="30">
        <v>20.915002999999999</v>
      </c>
      <c r="L24" s="30">
        <v>0.10851423</v>
      </c>
      <c r="M24" s="12"/>
      <c r="N24" s="7"/>
      <c r="O24" s="7"/>
      <c r="P24" s="7"/>
      <c r="Q24" s="9"/>
      <c r="R24" s="9"/>
      <c r="S24" s="8"/>
      <c r="T24" s="7"/>
      <c r="U24" s="1" t="s">
        <v>1</v>
      </c>
      <c r="V24" s="6"/>
      <c r="W24" s="6"/>
      <c r="X24" s="6"/>
    </row>
    <row r="25" spans="1:24" s="13" customFormat="1" ht="16" x14ac:dyDescent="0.2">
      <c r="A25" s="18"/>
      <c r="B25">
        <v>36</v>
      </c>
      <c r="C25" t="s">
        <v>14</v>
      </c>
      <c r="D25"/>
      <c r="E25" t="s">
        <v>11</v>
      </c>
      <c r="F25" t="s">
        <v>2</v>
      </c>
      <c r="G25" t="s">
        <v>1</v>
      </c>
      <c r="H25" t="s">
        <v>1</v>
      </c>
      <c r="I25" t="s">
        <v>1</v>
      </c>
      <c r="J25" s="30">
        <v>20.855392456054688</v>
      </c>
      <c r="K25" s="30">
        <v>20.915002999999999</v>
      </c>
      <c r="L25" s="30">
        <v>0.10851423</v>
      </c>
      <c r="M25" s="21"/>
      <c r="N25" s="15"/>
      <c r="O25" s="15"/>
      <c r="P25" s="15"/>
      <c r="Q25" s="17"/>
      <c r="R25" s="17"/>
      <c r="S25" s="16"/>
      <c r="T25" s="15"/>
      <c r="U25" s="13" t="s">
        <v>1</v>
      </c>
      <c r="V25" s="14"/>
      <c r="W25" s="14"/>
      <c r="X25" s="14"/>
    </row>
    <row r="26" spans="1:24" s="19" customFormat="1" ht="16" x14ac:dyDescent="0.2">
      <c r="A26" s="27" t="s">
        <v>116</v>
      </c>
      <c r="B26">
        <v>37</v>
      </c>
      <c r="C26" t="s">
        <v>54</v>
      </c>
      <c r="D26" t="s">
        <v>167</v>
      </c>
      <c r="E26" t="s">
        <v>154</v>
      </c>
      <c r="F26" t="s">
        <v>155</v>
      </c>
      <c r="G26" t="s">
        <v>1</v>
      </c>
      <c r="H26" t="s">
        <v>1</v>
      </c>
      <c r="I26" t="s">
        <v>1</v>
      </c>
      <c r="J26" s="30">
        <v>18.132137298583984</v>
      </c>
      <c r="K26" s="30">
        <v>18.108823999999998</v>
      </c>
      <c r="L26" s="30">
        <v>3.0126819999999999E-2</v>
      </c>
      <c r="M26" s="12">
        <f t="shared" ref="M26:M27" si="6">J29-J26</f>
        <v>-4.3450756072998047</v>
      </c>
      <c r="N26" s="12">
        <f>$N$2</f>
        <v>0.3025970458984375</v>
      </c>
      <c r="O26" s="12">
        <f>M26-N26</f>
        <v>-4.6476726531982422</v>
      </c>
      <c r="P26" s="12">
        <f t="shared" ref="P26" si="7">SQRT(L29^2+L26^2)</f>
        <v>4.200385274067725E-2</v>
      </c>
      <c r="Q26" s="11">
        <f>2^(-O26)</f>
        <v>25.066221823565986</v>
      </c>
      <c r="R26" s="11">
        <v>4.200385274067725E-2</v>
      </c>
      <c r="S26" s="10">
        <f>AVERAGE(Q26:Q28)</f>
        <v>29.234932076335447</v>
      </c>
      <c r="T26" s="12">
        <f>LOG(Q26,2)</f>
        <v>4.6476726531982422</v>
      </c>
      <c r="U26" s="19" t="s">
        <v>1</v>
      </c>
    </row>
    <row r="27" spans="1:24" ht="16" x14ac:dyDescent="0.2">
      <c r="B27">
        <v>49</v>
      </c>
      <c r="C27" t="s">
        <v>86</v>
      </c>
      <c r="D27" t="s">
        <v>167</v>
      </c>
      <c r="E27" t="s">
        <v>154</v>
      </c>
      <c r="F27" t="s">
        <v>155</v>
      </c>
      <c r="G27" t="s">
        <v>1</v>
      </c>
      <c r="H27" t="s">
        <v>1</v>
      </c>
      <c r="I27" t="s">
        <v>1</v>
      </c>
      <c r="J27" s="30">
        <v>18.119525909423828</v>
      </c>
      <c r="K27" s="30">
        <v>18.108823999999998</v>
      </c>
      <c r="L27" s="30">
        <v>3.0126819999999999E-2</v>
      </c>
      <c r="M27" s="12">
        <f t="shared" si="6"/>
        <v>-4.2788982391357422</v>
      </c>
      <c r="N27" s="7">
        <f>$N$3</f>
        <v>0.7830352783203125</v>
      </c>
      <c r="O27" s="12">
        <f>M27-N27</f>
        <v>-5.0619335174560547</v>
      </c>
      <c r="P27" s="12"/>
      <c r="Q27" s="11">
        <f>2^(-O27)</f>
        <v>33.403642329104912</v>
      </c>
      <c r="R27" s="11"/>
      <c r="S27" s="10"/>
      <c r="T27" s="12">
        <f>LOG(Q27,2)</f>
        <v>5.0619335174560547</v>
      </c>
      <c r="U27" s="1" t="s">
        <v>1</v>
      </c>
    </row>
    <row r="28" spans="1:24" ht="16" x14ac:dyDescent="0.2">
      <c r="B28" s="25"/>
      <c r="C28"/>
      <c r="D28" t="s">
        <v>167</v>
      </c>
      <c r="E28" t="s">
        <v>154</v>
      </c>
      <c r="F28" t="s">
        <v>155</v>
      </c>
      <c r="G28" t="s">
        <v>1</v>
      </c>
      <c r="H28" t="s">
        <v>1</v>
      </c>
      <c r="I28" t="s">
        <v>1</v>
      </c>
      <c r="J28" s="30">
        <v>18.074806213378906</v>
      </c>
      <c r="K28" s="30">
        <v>18.108823999999998</v>
      </c>
      <c r="L28" s="30">
        <v>3.0126819999999999E-2</v>
      </c>
      <c r="M28" s="12"/>
      <c r="N28" s="7"/>
      <c r="O28" s="12"/>
      <c r="P28" s="12"/>
      <c r="Q28" s="11"/>
      <c r="R28" s="11"/>
      <c r="S28" s="10"/>
      <c r="T28" s="12"/>
      <c r="U28" s="1" t="s">
        <v>1</v>
      </c>
    </row>
    <row r="29" spans="1:24" ht="16" x14ac:dyDescent="0.2">
      <c r="B29">
        <v>37</v>
      </c>
      <c r="C29" t="s">
        <v>54</v>
      </c>
      <c r="D29" s="29" t="s">
        <v>132</v>
      </c>
      <c r="E29" t="s">
        <v>51</v>
      </c>
      <c r="F29" t="s">
        <v>2</v>
      </c>
      <c r="G29" t="s">
        <v>1</v>
      </c>
      <c r="H29" t="s">
        <v>1</v>
      </c>
      <c r="I29" t="s">
        <v>1</v>
      </c>
      <c r="J29" s="30">
        <v>13.78706169128418</v>
      </c>
      <c r="K29" s="30">
        <v>13.807029999999999</v>
      </c>
      <c r="L29" s="30">
        <v>2.9269409999999999E-2</v>
      </c>
      <c r="M29" s="12"/>
      <c r="N29" s="7"/>
      <c r="O29" s="7"/>
      <c r="P29" s="7"/>
      <c r="Q29" s="9"/>
      <c r="R29" s="9"/>
      <c r="S29" s="8"/>
      <c r="T29" s="7"/>
      <c r="U29" s="1" t="s">
        <v>1</v>
      </c>
      <c r="V29" s="6"/>
      <c r="W29" s="6"/>
      <c r="X29" s="6"/>
    </row>
    <row r="30" spans="1:24" ht="16" x14ac:dyDescent="0.2">
      <c r="B30">
        <v>49</v>
      </c>
      <c r="C30" t="s">
        <v>86</v>
      </c>
      <c r="D30"/>
      <c r="E30" t="s">
        <v>51</v>
      </c>
      <c r="F30" t="s">
        <v>2</v>
      </c>
      <c r="G30" t="s">
        <v>1</v>
      </c>
      <c r="H30" t="s">
        <v>1</v>
      </c>
      <c r="I30" t="s">
        <v>1</v>
      </c>
      <c r="J30" s="30">
        <v>13.840627670288086</v>
      </c>
      <c r="K30" s="30">
        <v>13.807029999999999</v>
      </c>
      <c r="L30" s="30">
        <v>2.9269409999999999E-2</v>
      </c>
      <c r="M30" s="12"/>
      <c r="N30" s="7"/>
      <c r="O30" s="7"/>
      <c r="P30" s="7"/>
      <c r="Q30" s="9"/>
      <c r="R30" s="9"/>
      <c r="S30" s="8"/>
      <c r="T30" s="7"/>
      <c r="U30" s="1" t="s">
        <v>1</v>
      </c>
      <c r="V30" s="6"/>
      <c r="W30" s="6"/>
      <c r="X30" s="6"/>
    </row>
    <row r="31" spans="1:24" s="13" customFormat="1" ht="16" x14ac:dyDescent="0.2">
      <c r="A31" s="18"/>
      <c r="B31">
        <v>61</v>
      </c>
      <c r="C31" t="s">
        <v>85</v>
      </c>
      <c r="D31"/>
      <c r="E31" t="s">
        <v>51</v>
      </c>
      <c r="F31" t="s">
        <v>2</v>
      </c>
      <c r="G31" t="s">
        <v>1</v>
      </c>
      <c r="H31" t="s">
        <v>1</v>
      </c>
      <c r="I31" t="s">
        <v>1</v>
      </c>
      <c r="J31" s="30">
        <v>13.793396949768066</v>
      </c>
      <c r="K31" s="30">
        <v>13.807029999999999</v>
      </c>
      <c r="L31" s="30">
        <v>2.9269409999999999E-2</v>
      </c>
      <c r="M31" s="21"/>
      <c r="N31" s="15"/>
      <c r="O31" s="15"/>
      <c r="P31" s="15"/>
      <c r="Q31" s="17"/>
      <c r="R31" s="17"/>
      <c r="S31" s="16"/>
      <c r="T31" s="15"/>
      <c r="U31" s="13" t="s">
        <v>1</v>
      </c>
      <c r="V31" s="14"/>
      <c r="W31" s="14"/>
      <c r="X31" s="14"/>
    </row>
    <row r="32" spans="1:24" s="19" customFormat="1" ht="16" x14ac:dyDescent="0.2">
      <c r="A32" s="27" t="s">
        <v>117</v>
      </c>
      <c r="B32">
        <v>38</v>
      </c>
      <c r="C32" t="s">
        <v>50</v>
      </c>
      <c r="D32" t="s">
        <v>168</v>
      </c>
      <c r="E32" t="s">
        <v>154</v>
      </c>
      <c r="F32" t="s">
        <v>155</v>
      </c>
      <c r="G32" t="s">
        <v>1</v>
      </c>
      <c r="H32" t="s">
        <v>1</v>
      </c>
      <c r="I32" t="s">
        <v>1</v>
      </c>
      <c r="J32" s="30">
        <v>20.043004989624023</v>
      </c>
      <c r="K32" s="30">
        <v>20.007349000000001</v>
      </c>
      <c r="L32" s="30">
        <v>9.7677539999999993E-2</v>
      </c>
      <c r="M32" s="12">
        <f t="shared" ref="M32:M34" si="8">J35-J32</f>
        <v>-2.5006542205810547</v>
      </c>
      <c r="N32" s="12">
        <f>$N$2</f>
        <v>0.3025970458984375</v>
      </c>
      <c r="O32" s="12">
        <f>M32-N32</f>
        <v>-2.8032512664794922</v>
      </c>
      <c r="P32" s="12">
        <f t="shared" ref="P32" si="9">SQRT(L35^2+L32^2)</f>
        <v>0.10362146581330245</v>
      </c>
      <c r="Q32" s="11">
        <f>2^(-O32)</f>
        <v>6.9801172299942174</v>
      </c>
      <c r="R32" s="11">
        <v>0.10362146581330245</v>
      </c>
      <c r="S32" s="10">
        <f>AVERAGE(Q32:Q34)</f>
        <v>7.8713126785773895</v>
      </c>
      <c r="T32" s="12">
        <f>LOG(Q32,2)</f>
        <v>2.8032512664794922</v>
      </c>
      <c r="U32" s="19" t="s">
        <v>1</v>
      </c>
    </row>
    <row r="33" spans="1:24" ht="16" x14ac:dyDescent="0.2">
      <c r="B33">
        <v>50</v>
      </c>
      <c r="C33" t="s">
        <v>81</v>
      </c>
      <c r="D33" t="s">
        <v>168</v>
      </c>
      <c r="E33" t="s">
        <v>154</v>
      </c>
      <c r="F33" t="s">
        <v>155</v>
      </c>
      <c r="G33" t="s">
        <v>1</v>
      </c>
      <c r="H33" t="s">
        <v>1</v>
      </c>
      <c r="I33" t="s">
        <v>1</v>
      </c>
      <c r="J33" s="30">
        <v>20.082191467285156</v>
      </c>
      <c r="K33" s="30">
        <v>20.007349000000001</v>
      </c>
      <c r="L33" s="30">
        <v>9.7677539999999993E-2</v>
      </c>
      <c r="M33" s="12">
        <f t="shared" si="8"/>
        <v>-2.4729957580566406</v>
      </c>
      <c r="N33" s="7">
        <f>$N$3</f>
        <v>0.7830352783203125</v>
      </c>
      <c r="O33" s="12">
        <f>M33-N33</f>
        <v>-3.2560310363769531</v>
      </c>
      <c r="P33" s="12"/>
      <c r="Q33" s="11">
        <f>2^(-O33)</f>
        <v>9.5535110169398436</v>
      </c>
      <c r="R33" s="11"/>
      <c r="S33" s="10"/>
      <c r="T33" s="12">
        <f>LOG(Q33,2)</f>
        <v>3.2560310363769531</v>
      </c>
      <c r="U33" s="1" t="s">
        <v>1</v>
      </c>
    </row>
    <row r="34" spans="1:24" ht="16" x14ac:dyDescent="0.2">
      <c r="B34">
        <v>62</v>
      </c>
      <c r="C34" t="s">
        <v>80</v>
      </c>
      <c r="D34" t="s">
        <v>168</v>
      </c>
      <c r="E34" t="s">
        <v>154</v>
      </c>
      <c r="F34" t="s">
        <v>155</v>
      </c>
      <c r="G34" t="s">
        <v>1</v>
      </c>
      <c r="H34" t="s">
        <v>1</v>
      </c>
      <c r="I34" t="s">
        <v>1</v>
      </c>
      <c r="J34" s="30">
        <v>19.896854400634766</v>
      </c>
      <c r="K34" s="30">
        <v>20.007349000000001</v>
      </c>
      <c r="L34" s="30">
        <v>9.7677539999999993E-2</v>
      </c>
      <c r="M34" s="12">
        <f t="shared" si="8"/>
        <v>-2.3056430816650391</v>
      </c>
      <c r="N34" s="7">
        <f>$N$4</f>
        <v>0.51816940307617188</v>
      </c>
      <c r="O34" s="12">
        <f>M34-N34</f>
        <v>-2.8238124847412109</v>
      </c>
      <c r="P34" s="12"/>
      <c r="Q34" s="11">
        <f>2^(-O34)</f>
        <v>7.0803097887981066</v>
      </c>
      <c r="R34" s="11"/>
      <c r="S34" s="10"/>
      <c r="T34" s="12">
        <f>LOG(Q34,2)</f>
        <v>2.8238124847412109</v>
      </c>
      <c r="U34" s="1" t="s">
        <v>1</v>
      </c>
    </row>
    <row r="35" spans="1:24" ht="16" x14ac:dyDescent="0.2">
      <c r="B35">
        <v>38</v>
      </c>
      <c r="C35" t="s">
        <v>50</v>
      </c>
      <c r="D35" s="29" t="s">
        <v>133</v>
      </c>
      <c r="E35" t="s">
        <v>47</v>
      </c>
      <c r="F35" t="s">
        <v>2</v>
      </c>
      <c r="G35" t="s">
        <v>1</v>
      </c>
      <c r="H35" t="s">
        <v>1</v>
      </c>
      <c r="I35" t="s">
        <v>1</v>
      </c>
      <c r="J35" s="30">
        <v>17.542350769042969</v>
      </c>
      <c r="K35" s="30">
        <v>17.580919999999999</v>
      </c>
      <c r="L35" s="30">
        <v>3.4590553000000003E-2</v>
      </c>
      <c r="M35" s="12"/>
      <c r="N35" s="7"/>
      <c r="O35" s="7"/>
      <c r="P35" s="7"/>
      <c r="Q35" s="9"/>
      <c r="R35" s="9"/>
      <c r="S35" s="8"/>
      <c r="T35" s="7"/>
      <c r="U35" s="1" t="s">
        <v>1</v>
      </c>
      <c r="V35" s="6"/>
      <c r="W35" s="6"/>
      <c r="X35" s="6"/>
    </row>
    <row r="36" spans="1:24" ht="16" x14ac:dyDescent="0.2">
      <c r="B36">
        <v>50</v>
      </c>
      <c r="C36" t="s">
        <v>81</v>
      </c>
      <c r="D36"/>
      <c r="E36" t="s">
        <v>47</v>
      </c>
      <c r="F36" t="s">
        <v>2</v>
      </c>
      <c r="G36" t="s">
        <v>1</v>
      </c>
      <c r="H36" t="s">
        <v>1</v>
      </c>
      <c r="I36" t="s">
        <v>1</v>
      </c>
      <c r="J36" s="30">
        <v>17.609195709228516</v>
      </c>
      <c r="K36" s="30">
        <v>17.580919999999999</v>
      </c>
      <c r="L36" s="30">
        <v>3.4590553000000003E-2</v>
      </c>
      <c r="M36" s="12"/>
      <c r="N36" s="7"/>
      <c r="O36" s="7"/>
      <c r="P36" s="7"/>
      <c r="Q36" s="9"/>
      <c r="R36" s="9"/>
      <c r="S36" s="8"/>
      <c r="T36" s="7"/>
      <c r="U36" s="1" t="s">
        <v>1</v>
      </c>
      <c r="V36" s="6"/>
      <c r="W36" s="6"/>
      <c r="X36" s="6"/>
    </row>
    <row r="37" spans="1:24" s="13" customFormat="1" ht="16" x14ac:dyDescent="0.2">
      <c r="A37" s="18"/>
      <c r="B37">
        <v>62</v>
      </c>
      <c r="C37" t="s">
        <v>80</v>
      </c>
      <c r="D37"/>
      <c r="E37" t="s">
        <v>47</v>
      </c>
      <c r="F37" t="s">
        <v>2</v>
      </c>
      <c r="G37" t="s">
        <v>1</v>
      </c>
      <c r="H37" t="s">
        <v>1</v>
      </c>
      <c r="I37" t="s">
        <v>1</v>
      </c>
      <c r="J37" s="30">
        <v>17.591211318969727</v>
      </c>
      <c r="K37" s="30">
        <v>17.580919999999999</v>
      </c>
      <c r="L37" s="30">
        <v>3.4590553000000003E-2</v>
      </c>
      <c r="M37" s="21"/>
      <c r="N37" s="15"/>
      <c r="O37" s="15"/>
      <c r="P37" s="15"/>
      <c r="Q37" s="17"/>
      <c r="R37" s="17"/>
      <c r="S37" s="16"/>
      <c r="T37" s="15"/>
      <c r="U37" s="13" t="s">
        <v>1</v>
      </c>
      <c r="V37" s="14"/>
      <c r="W37" s="14"/>
      <c r="X37" s="14"/>
    </row>
    <row r="38" spans="1:24" ht="16" x14ac:dyDescent="0.2">
      <c r="A38" s="26" t="s">
        <v>118</v>
      </c>
      <c r="B38">
        <v>39</v>
      </c>
      <c r="C38" t="s">
        <v>10</v>
      </c>
      <c r="D38" t="s">
        <v>169</v>
      </c>
      <c r="E38" t="s">
        <v>154</v>
      </c>
      <c r="F38" t="s">
        <v>155</v>
      </c>
      <c r="G38" t="s">
        <v>1</v>
      </c>
      <c r="H38" t="s">
        <v>1</v>
      </c>
      <c r="I38" t="s">
        <v>1</v>
      </c>
      <c r="J38" s="30">
        <v>19.786947250366211</v>
      </c>
      <c r="K38" s="30">
        <v>19.719377999999999</v>
      </c>
      <c r="L38" s="30">
        <v>0.22690415</v>
      </c>
      <c r="M38" s="12">
        <f t="shared" ref="M38:M39" si="10">J41-J38</f>
        <v>-5.0408916473388672</v>
      </c>
      <c r="N38" s="7">
        <f>$N$2</f>
        <v>0.3025970458984375</v>
      </c>
      <c r="O38" s="7">
        <f>M38-N38</f>
        <v>-5.3434886932373047</v>
      </c>
      <c r="P38" s="12">
        <f t="shared" ref="P38" si="11">SQRT(L41^2+L38^2)</f>
        <v>0.23159175850850677</v>
      </c>
      <c r="Q38" s="9">
        <f>2^(-O38)</f>
        <v>40.602275915614264</v>
      </c>
      <c r="R38" s="9">
        <v>0.23159175850850677</v>
      </c>
      <c r="S38" s="8">
        <f>AVERAGE(Q38:Q40)</f>
        <v>49.987813967074899</v>
      </c>
      <c r="T38" s="7">
        <f>LOG(Q38,2)</f>
        <v>5.3434886932373047</v>
      </c>
      <c r="U38" s="1" t="s">
        <v>1</v>
      </c>
    </row>
    <row r="39" spans="1:24" ht="16" x14ac:dyDescent="0.2">
      <c r="B39">
        <v>63</v>
      </c>
      <c r="C39" t="s">
        <v>42</v>
      </c>
      <c r="D39" t="s">
        <v>169</v>
      </c>
      <c r="E39" t="s">
        <v>154</v>
      </c>
      <c r="F39" t="s">
        <v>155</v>
      </c>
      <c r="G39" t="s">
        <v>1</v>
      </c>
      <c r="H39" t="s">
        <v>1</v>
      </c>
      <c r="I39" t="s">
        <v>1</v>
      </c>
      <c r="J39" s="30">
        <v>19.904821395874023</v>
      </c>
      <c r="K39" s="30">
        <v>19.719377999999999</v>
      </c>
      <c r="L39" s="30">
        <v>0.22690415</v>
      </c>
      <c r="M39" s="12">
        <f t="shared" si="10"/>
        <v>-5.108708381652832</v>
      </c>
      <c r="N39" s="7">
        <f>$N$3</f>
        <v>0.7830352783203125</v>
      </c>
      <c r="O39" s="12">
        <f>M39-N39</f>
        <v>-5.8917436599731445</v>
      </c>
      <c r="P39" s="12"/>
      <c r="Q39" s="11">
        <f>2^(-O39)</f>
        <v>59.373352018535527</v>
      </c>
      <c r="R39" s="11"/>
      <c r="S39" s="10"/>
      <c r="T39" s="12">
        <f>LOG(Q39,2)</f>
        <v>5.8917436599731454</v>
      </c>
      <c r="U39" s="1" t="s">
        <v>1</v>
      </c>
    </row>
    <row r="40" spans="1:24" ht="16" x14ac:dyDescent="0.2">
      <c r="B40" s="25"/>
      <c r="C40"/>
      <c r="D40" t="s">
        <v>169</v>
      </c>
      <c r="E40" t="s">
        <v>154</v>
      </c>
      <c r="F40" t="s">
        <v>155</v>
      </c>
      <c r="G40" t="s">
        <v>1</v>
      </c>
      <c r="H40" t="s">
        <v>1</v>
      </c>
      <c r="I40" t="s">
        <v>1</v>
      </c>
      <c r="J40" s="30">
        <v>19.466363906860352</v>
      </c>
      <c r="K40" s="30">
        <v>19.719377999999999</v>
      </c>
      <c r="L40" s="30">
        <v>0.22690415</v>
      </c>
      <c r="M40" s="12"/>
      <c r="N40" s="7"/>
      <c r="O40" s="12"/>
      <c r="P40" s="12"/>
      <c r="Q40" s="11"/>
      <c r="R40" s="11"/>
      <c r="S40" s="10"/>
      <c r="T40" s="12"/>
      <c r="U40" s="1" t="s">
        <v>1</v>
      </c>
    </row>
    <row r="41" spans="1:24" ht="16" x14ac:dyDescent="0.2">
      <c r="B41">
        <v>39</v>
      </c>
      <c r="C41" t="s">
        <v>10</v>
      </c>
      <c r="D41" s="29" t="s">
        <v>134</v>
      </c>
      <c r="E41" t="s">
        <v>7</v>
      </c>
      <c r="F41" t="s">
        <v>2</v>
      </c>
      <c r="G41" t="s">
        <v>1</v>
      </c>
      <c r="H41" t="s">
        <v>1</v>
      </c>
      <c r="I41" t="s">
        <v>1</v>
      </c>
      <c r="J41" s="30">
        <v>14.746055603027344</v>
      </c>
      <c r="K41" s="30">
        <v>14.793614</v>
      </c>
      <c r="L41" s="30">
        <v>4.6359997E-2</v>
      </c>
      <c r="M41" s="12"/>
      <c r="N41" s="7"/>
      <c r="O41" s="7"/>
      <c r="P41" s="7"/>
      <c r="Q41" s="9"/>
      <c r="R41" s="9"/>
      <c r="S41" s="8"/>
      <c r="T41" s="7"/>
      <c r="U41" s="1" t="s">
        <v>1</v>
      </c>
      <c r="V41" s="6"/>
      <c r="W41" s="6"/>
      <c r="X41" s="6"/>
    </row>
    <row r="42" spans="1:24" ht="16" x14ac:dyDescent="0.2">
      <c r="B42">
        <v>51</v>
      </c>
      <c r="C42" t="s">
        <v>43</v>
      </c>
      <c r="D42"/>
      <c r="E42" t="s">
        <v>7</v>
      </c>
      <c r="F42" t="s">
        <v>2</v>
      </c>
      <c r="G42" t="s">
        <v>1</v>
      </c>
      <c r="H42" t="s">
        <v>1</v>
      </c>
      <c r="I42" t="s">
        <v>1</v>
      </c>
      <c r="J42" s="30">
        <v>14.796113014221191</v>
      </c>
      <c r="K42" s="30">
        <v>14.793614</v>
      </c>
      <c r="L42" s="30">
        <v>4.6359997E-2</v>
      </c>
      <c r="M42" s="12"/>
      <c r="N42" s="7"/>
      <c r="O42" s="7"/>
      <c r="P42" s="7"/>
      <c r="Q42" s="9"/>
      <c r="R42" s="9"/>
      <c r="S42" s="8"/>
      <c r="T42" s="7"/>
      <c r="U42" s="1" t="s">
        <v>1</v>
      </c>
      <c r="V42" s="6"/>
      <c r="W42" s="6"/>
      <c r="X42" s="6"/>
    </row>
    <row r="43" spans="1:24" ht="16" x14ac:dyDescent="0.2">
      <c r="B43">
        <v>63</v>
      </c>
      <c r="C43" t="s">
        <v>42</v>
      </c>
      <c r="D43"/>
      <c r="E43" t="s">
        <v>7</v>
      </c>
      <c r="F43" t="s">
        <v>2</v>
      </c>
      <c r="G43" t="s">
        <v>1</v>
      </c>
      <c r="H43" t="s">
        <v>1</v>
      </c>
      <c r="I43" t="s">
        <v>1</v>
      </c>
      <c r="J43" s="30">
        <v>14.838674545288086</v>
      </c>
      <c r="K43" s="30">
        <v>14.793614</v>
      </c>
      <c r="L43" s="30">
        <v>4.6359997E-2</v>
      </c>
      <c r="M43" s="21"/>
      <c r="N43" s="7"/>
      <c r="O43" s="7"/>
      <c r="P43" s="15"/>
      <c r="Q43" s="9"/>
      <c r="R43" s="9"/>
      <c r="S43" s="8"/>
      <c r="T43" s="7"/>
      <c r="U43" s="1" t="s">
        <v>1</v>
      </c>
      <c r="V43" s="6"/>
      <c r="W43" s="6"/>
      <c r="X43" s="6"/>
    </row>
    <row r="44" spans="1:24" s="19" customFormat="1" ht="29" x14ac:dyDescent="0.2">
      <c r="A44" s="31" t="s">
        <v>119</v>
      </c>
      <c r="B44">
        <v>40</v>
      </c>
      <c r="C44" t="s">
        <v>6</v>
      </c>
      <c r="D44" t="s">
        <v>170</v>
      </c>
      <c r="E44" t="s">
        <v>154</v>
      </c>
      <c r="F44" t="s">
        <v>155</v>
      </c>
      <c r="G44" t="s">
        <v>1</v>
      </c>
      <c r="H44" t="s">
        <v>1</v>
      </c>
      <c r="I44" t="s">
        <v>1</v>
      </c>
      <c r="J44" s="30">
        <v>22.5228271484375</v>
      </c>
      <c r="K44" s="30">
        <v>22.452179999999998</v>
      </c>
      <c r="L44" s="30">
        <v>0.12024716000000001</v>
      </c>
      <c r="M44" s="12">
        <f t="shared" ref="M44:M46" si="12">J47-J44</f>
        <v>-4.0504570007324219</v>
      </c>
      <c r="N44" s="12">
        <f>$N$2</f>
        <v>0.3025970458984375</v>
      </c>
      <c r="O44" s="12">
        <f>M44-N44</f>
        <v>-4.3530540466308594</v>
      </c>
      <c r="P44" s="12">
        <f t="shared" ref="P44" si="13">SQRT(L47^2+L44^2)</f>
        <v>0.13168494721716156</v>
      </c>
      <c r="Q44" s="11">
        <f>2^(-O44)</f>
        <v>20.436185718689174</v>
      </c>
      <c r="R44" s="11">
        <v>0.13168494721716156</v>
      </c>
      <c r="S44" s="10">
        <f>AVERAGE(Q44:Q46)</f>
        <v>22.771557632447067</v>
      </c>
      <c r="T44" s="12">
        <f>LOG(Q44,2)</f>
        <v>4.3530540466308594</v>
      </c>
      <c r="U44" s="19" t="s">
        <v>1</v>
      </c>
    </row>
    <row r="45" spans="1:24" ht="16" x14ac:dyDescent="0.2">
      <c r="B45">
        <v>52</v>
      </c>
      <c r="C45" t="s">
        <v>37</v>
      </c>
      <c r="D45" t="s">
        <v>170</v>
      </c>
      <c r="E45" t="s">
        <v>154</v>
      </c>
      <c r="F45" t="s">
        <v>155</v>
      </c>
      <c r="G45" t="s">
        <v>1</v>
      </c>
      <c r="H45" t="s">
        <v>1</v>
      </c>
      <c r="I45" t="s">
        <v>1</v>
      </c>
      <c r="J45" s="30">
        <v>22.520378112792969</v>
      </c>
      <c r="K45" s="30">
        <v>22.452179999999998</v>
      </c>
      <c r="L45" s="30">
        <v>0.12024716000000001</v>
      </c>
      <c r="M45" s="12">
        <f t="shared" si="12"/>
        <v>-4.054473876953125</v>
      </c>
      <c r="N45" s="7">
        <f>$N$3</f>
        <v>0.7830352783203125</v>
      </c>
      <c r="O45" s="7">
        <f>M45-N45</f>
        <v>-4.8375091552734375</v>
      </c>
      <c r="P45" s="12"/>
      <c r="Q45" s="11">
        <f>2^(-O45)</f>
        <v>28.591395957310652</v>
      </c>
      <c r="R45" s="11"/>
      <c r="S45" s="10"/>
      <c r="T45" s="7">
        <f>LOG(Q45,2)</f>
        <v>4.8375091552734375</v>
      </c>
      <c r="U45" s="1" t="s">
        <v>1</v>
      </c>
    </row>
    <row r="46" spans="1:24" ht="16" x14ac:dyDescent="0.2">
      <c r="B46">
        <v>64</v>
      </c>
      <c r="C46" t="s">
        <v>36</v>
      </c>
      <c r="D46" t="s">
        <v>170</v>
      </c>
      <c r="E46" t="s">
        <v>154</v>
      </c>
      <c r="F46" t="s">
        <v>155</v>
      </c>
      <c r="G46" t="s">
        <v>1</v>
      </c>
      <c r="H46" t="s">
        <v>1</v>
      </c>
      <c r="I46" t="s">
        <v>1</v>
      </c>
      <c r="J46" s="30">
        <v>22.313339233398438</v>
      </c>
      <c r="K46" s="30">
        <v>22.452179999999998</v>
      </c>
      <c r="L46" s="30">
        <v>0.12024716000000001</v>
      </c>
      <c r="M46" s="12">
        <f t="shared" si="12"/>
        <v>-3.7513942718505859</v>
      </c>
      <c r="N46" s="7">
        <f>$N$4</f>
        <v>0.51816940307617188</v>
      </c>
      <c r="O46" s="7">
        <f>M46-N46</f>
        <v>-4.2695636749267578</v>
      </c>
      <c r="P46" s="12"/>
      <c r="Q46" s="11">
        <f>2^(-O46)</f>
        <v>19.28709122134137</v>
      </c>
      <c r="R46" s="11"/>
      <c r="S46" s="10"/>
      <c r="T46" s="7">
        <f>LOG(Q46,2)</f>
        <v>4.2695636749267578</v>
      </c>
      <c r="U46" s="1" t="s">
        <v>1</v>
      </c>
    </row>
    <row r="47" spans="1:24" ht="16" x14ac:dyDescent="0.2">
      <c r="B47">
        <v>40</v>
      </c>
      <c r="C47" t="s">
        <v>6</v>
      </c>
      <c r="D47" s="29" t="s">
        <v>135</v>
      </c>
      <c r="E47" t="s">
        <v>3</v>
      </c>
      <c r="F47" t="s">
        <v>2</v>
      </c>
      <c r="G47" t="s">
        <v>1</v>
      </c>
      <c r="H47" t="s">
        <v>1</v>
      </c>
      <c r="I47" t="s">
        <v>1</v>
      </c>
      <c r="J47" s="30">
        <v>18.472370147705078</v>
      </c>
      <c r="K47" s="30">
        <v>18.500071999999999</v>
      </c>
      <c r="L47" s="30">
        <v>5.3680032000000003E-2</v>
      </c>
      <c r="M47" s="12"/>
      <c r="N47" s="7"/>
      <c r="O47" s="7"/>
      <c r="P47" s="7"/>
      <c r="Q47" s="9"/>
      <c r="R47" s="9"/>
      <c r="S47" s="8"/>
      <c r="T47" s="7"/>
      <c r="U47" s="1" t="s">
        <v>1</v>
      </c>
      <c r="V47" s="6"/>
      <c r="W47" s="6"/>
      <c r="X47" s="6"/>
    </row>
    <row r="48" spans="1:24" ht="16" x14ac:dyDescent="0.2">
      <c r="B48">
        <v>52</v>
      </c>
      <c r="C48" t="s">
        <v>37</v>
      </c>
      <c r="D48"/>
      <c r="E48" t="s">
        <v>3</v>
      </c>
      <c r="F48" t="s">
        <v>2</v>
      </c>
      <c r="G48" t="s">
        <v>1</v>
      </c>
      <c r="H48" t="s">
        <v>1</v>
      </c>
      <c r="I48" t="s">
        <v>1</v>
      </c>
      <c r="J48" s="30">
        <v>18.465904235839844</v>
      </c>
      <c r="K48" s="30">
        <v>18.500071999999999</v>
      </c>
      <c r="L48" s="30">
        <v>5.3680032000000003E-2</v>
      </c>
      <c r="M48" s="12"/>
      <c r="N48" s="7"/>
      <c r="O48" s="7"/>
      <c r="P48" s="7"/>
      <c r="Q48" s="9"/>
      <c r="R48" s="9"/>
      <c r="S48" s="8"/>
      <c r="T48" s="7"/>
      <c r="U48" s="1" t="s">
        <v>1</v>
      </c>
      <c r="V48" s="6"/>
      <c r="W48" s="6"/>
      <c r="X48" s="6"/>
    </row>
    <row r="49" spans="1:25" s="13" customFormat="1" ht="16" x14ac:dyDescent="0.2">
      <c r="A49" s="18"/>
      <c r="B49">
        <v>64</v>
      </c>
      <c r="C49" t="s">
        <v>36</v>
      </c>
      <c r="D49"/>
      <c r="E49" t="s">
        <v>3</v>
      </c>
      <c r="F49" t="s">
        <v>2</v>
      </c>
      <c r="G49" t="s">
        <v>1</v>
      </c>
      <c r="H49" t="s">
        <v>1</v>
      </c>
      <c r="I49" t="s">
        <v>1</v>
      </c>
      <c r="J49" s="30">
        <v>18.561944961547852</v>
      </c>
      <c r="K49" s="30">
        <v>18.500071999999999</v>
      </c>
      <c r="L49" s="30">
        <v>5.3680032000000003E-2</v>
      </c>
      <c r="M49" s="21"/>
      <c r="N49" s="15"/>
      <c r="O49" s="15"/>
      <c r="P49" s="15"/>
      <c r="Q49" s="17"/>
      <c r="R49" s="17"/>
      <c r="S49" s="16"/>
      <c r="T49" s="15"/>
      <c r="U49" s="13" t="s">
        <v>1</v>
      </c>
      <c r="V49" s="14"/>
      <c r="W49" s="14"/>
      <c r="X49" s="14"/>
    </row>
    <row r="50" spans="1:25" s="13" customFormat="1" x14ac:dyDescent="0.15">
      <c r="A50" s="2"/>
      <c r="B50" s="26"/>
      <c r="C50" s="1"/>
      <c r="D50" s="1"/>
      <c r="E50" s="1"/>
      <c r="F50" s="1"/>
      <c r="G50" s="1"/>
      <c r="H50" s="1"/>
      <c r="I50" s="1"/>
      <c r="J50" s="28"/>
      <c r="K50" s="28"/>
      <c r="L50" s="20"/>
      <c r="M50" s="2"/>
      <c r="N50" s="2"/>
      <c r="O50" s="2"/>
      <c r="P50" s="2"/>
      <c r="Q50" s="4"/>
      <c r="R50" s="4"/>
      <c r="S50" s="3"/>
      <c r="T50" s="2"/>
      <c r="U50" s="1"/>
      <c r="V50" s="1"/>
      <c r="W50" s="1"/>
      <c r="X50" s="1"/>
      <c r="Y50" s="1"/>
    </row>
    <row r="51" spans="1:25" s="19" customFormat="1" x14ac:dyDescent="0.15">
      <c r="A51" s="2"/>
      <c r="B51" s="26"/>
      <c r="C51" s="1"/>
      <c r="D51" s="1"/>
      <c r="E51" s="1"/>
      <c r="F51" s="1"/>
      <c r="G51" s="1"/>
      <c r="H51" s="1"/>
      <c r="I51" s="1"/>
      <c r="J51" s="28"/>
      <c r="K51" s="28"/>
      <c r="L51" s="20"/>
      <c r="M51" s="2"/>
      <c r="N51" s="2"/>
      <c r="O51" s="2"/>
      <c r="P51" s="2"/>
      <c r="Q51" s="4"/>
      <c r="R51" s="4"/>
      <c r="S51" s="3"/>
      <c r="T51" s="2"/>
      <c r="U51" s="1"/>
      <c r="V51" s="1"/>
      <c r="W51" s="1"/>
      <c r="X51" s="1"/>
      <c r="Y51" s="1"/>
    </row>
    <row r="56" spans="1:25" s="13" customFormat="1" x14ac:dyDescent="0.15">
      <c r="A56" s="2"/>
      <c r="B56" s="26"/>
      <c r="C56" s="1"/>
      <c r="D56" s="1"/>
      <c r="E56" s="1"/>
      <c r="F56" s="1"/>
      <c r="G56" s="1"/>
      <c r="H56" s="1"/>
      <c r="I56" s="1"/>
      <c r="J56" s="28"/>
      <c r="K56" s="28"/>
      <c r="L56" s="20"/>
      <c r="M56" s="2"/>
      <c r="N56" s="2"/>
      <c r="O56" s="2"/>
      <c r="P56" s="2"/>
      <c r="Q56" s="4"/>
      <c r="R56" s="4"/>
      <c r="S56" s="3"/>
      <c r="T56" s="2"/>
      <c r="U56" s="1"/>
      <c r="V56" s="1"/>
      <c r="W56" s="1"/>
      <c r="X56" s="1"/>
      <c r="Y56" s="1"/>
    </row>
    <row r="57" spans="1:25" s="19" customFormat="1" x14ac:dyDescent="0.15">
      <c r="A57" s="2"/>
      <c r="B57" s="26"/>
      <c r="C57" s="1"/>
      <c r="D57" s="1"/>
      <c r="E57" s="1"/>
      <c r="F57" s="1"/>
      <c r="G57" s="1"/>
      <c r="H57" s="1"/>
      <c r="I57" s="1"/>
      <c r="J57" s="28"/>
      <c r="K57" s="28"/>
      <c r="L57" s="20"/>
      <c r="M57" s="2"/>
      <c r="N57" s="2"/>
      <c r="O57" s="2"/>
      <c r="P57" s="2"/>
      <c r="Q57" s="4"/>
      <c r="R57" s="4"/>
      <c r="S57" s="3"/>
      <c r="T57" s="2"/>
      <c r="U57" s="1"/>
      <c r="V57" s="1"/>
      <c r="W57" s="1"/>
      <c r="X57" s="1"/>
      <c r="Y57" s="1"/>
    </row>
    <row r="62" spans="1:25" s="13" customFormat="1" x14ac:dyDescent="0.15">
      <c r="A62" s="2"/>
      <c r="B62" s="26"/>
      <c r="C62" s="1"/>
      <c r="D62" s="1"/>
      <c r="E62" s="1"/>
      <c r="F62" s="1"/>
      <c r="G62" s="1"/>
      <c r="H62" s="1"/>
      <c r="I62" s="1"/>
      <c r="J62" s="28"/>
      <c r="K62" s="28"/>
      <c r="L62" s="20"/>
      <c r="M62" s="2"/>
      <c r="N62" s="2"/>
      <c r="O62" s="2"/>
      <c r="P62" s="2"/>
      <c r="Q62" s="4"/>
      <c r="R62" s="4"/>
      <c r="S62" s="3"/>
      <c r="T62" s="2"/>
      <c r="U62" s="1"/>
      <c r="V62" s="1"/>
      <c r="W62" s="1"/>
      <c r="X62" s="1"/>
      <c r="Y62" s="1"/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3E6F9-976D-1A40-8E88-1AE5F58E18C7}">
  <dimension ref="A1:Y63"/>
  <sheetViews>
    <sheetView topLeftCell="A23" zoomScale="137" zoomScaleNormal="100" workbookViewId="0">
      <pane xSplit="1" topLeftCell="K1" activePane="topRight" state="frozen"/>
      <selection pane="topRight" activeCell="Q44" sqref="Q44:R44"/>
    </sheetView>
  </sheetViews>
  <sheetFormatPr baseColWidth="10" defaultColWidth="8.83203125" defaultRowHeight="13" x14ac:dyDescent="0.15"/>
  <cols>
    <col min="1" max="1" width="18.1640625" style="2" bestFit="1" customWidth="1"/>
    <col min="2" max="2" width="8.83203125" style="26" bestFit="1" customWidth="1"/>
    <col min="3" max="3" width="10.5" style="1" customWidth="1"/>
    <col min="4" max="4" width="11" style="1" bestFit="1" customWidth="1"/>
    <col min="5" max="5" width="12" style="1" bestFit="1" customWidth="1"/>
    <col min="6" max="6" width="11.1640625" style="1" bestFit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8" bestFit="1" customWidth="1"/>
    <col min="11" max="11" width="7.6640625" style="28" bestFit="1" customWidth="1"/>
    <col min="12" max="12" width="5.6640625" style="20" bestFit="1" customWidth="1"/>
    <col min="13" max="13" width="10.83203125" style="2" customWidth="1"/>
    <col min="14" max="16" width="12.1640625" style="2" customWidth="1"/>
    <col min="17" max="18" width="12.1640625" style="4" customWidth="1"/>
    <col min="19" max="19" width="12.1640625" style="3" customWidth="1"/>
    <col min="20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A1" s="26" t="s">
        <v>109</v>
      </c>
      <c r="B1" s="26" t="s">
        <v>108</v>
      </c>
      <c r="C1" s="1" t="s">
        <v>111</v>
      </c>
      <c r="D1" s="1" t="s">
        <v>110</v>
      </c>
      <c r="E1" s="20" t="s">
        <v>107</v>
      </c>
      <c r="F1" s="1" t="s">
        <v>106</v>
      </c>
      <c r="G1" s="5" t="s">
        <v>105</v>
      </c>
      <c r="H1" s="1" t="s">
        <v>104</v>
      </c>
      <c r="I1" s="1" t="s">
        <v>103</v>
      </c>
      <c r="J1" s="28" t="s">
        <v>102</v>
      </c>
      <c r="K1" s="28" t="s">
        <v>101</v>
      </c>
      <c r="L1" s="20" t="s">
        <v>100</v>
      </c>
      <c r="M1" s="2" t="s">
        <v>99</v>
      </c>
      <c r="N1" s="2" t="s">
        <v>98</v>
      </c>
      <c r="O1" s="2" t="s">
        <v>97</v>
      </c>
      <c r="P1" s="2" t="s">
        <v>152</v>
      </c>
      <c r="Q1" s="4" t="s">
        <v>96</v>
      </c>
      <c r="R1" s="4" t="s">
        <v>152</v>
      </c>
      <c r="S1" s="3" t="s">
        <v>95</v>
      </c>
      <c r="T1" s="2" t="s">
        <v>94</v>
      </c>
      <c r="U1" s="1" t="s">
        <v>93</v>
      </c>
      <c r="V1" s="1" t="s">
        <v>92</v>
      </c>
      <c r="W1" s="1" t="s">
        <v>91</v>
      </c>
      <c r="X1" s="1" t="s">
        <v>90</v>
      </c>
    </row>
    <row r="2" spans="1:24" s="19" customFormat="1" ht="16" x14ac:dyDescent="0.2">
      <c r="A2" s="23" t="s">
        <v>112</v>
      </c>
      <c r="B2">
        <v>41</v>
      </c>
      <c r="C2" t="s">
        <v>53</v>
      </c>
      <c r="D2" t="s">
        <v>171</v>
      </c>
      <c r="E2" t="s">
        <v>154</v>
      </c>
      <c r="F2" t="s">
        <v>155</v>
      </c>
      <c r="G2" t="s">
        <v>1</v>
      </c>
      <c r="H2" t="s">
        <v>1</v>
      </c>
      <c r="I2" t="s">
        <v>1</v>
      </c>
      <c r="J2" s="30">
        <v>17.528415679931641</v>
      </c>
      <c r="K2" s="30">
        <v>17.482234999999999</v>
      </c>
      <c r="L2" s="30">
        <v>6.6529060000000001E-2</v>
      </c>
      <c r="M2" s="12">
        <f>J5-J2</f>
        <v>0.78081703186035156</v>
      </c>
      <c r="N2" s="22">
        <f>J5-J2</f>
        <v>0.78081703186035156</v>
      </c>
      <c r="O2" s="12">
        <f>M2-N2</f>
        <v>0</v>
      </c>
      <c r="P2" s="12">
        <f>SQRT(L5^2+L2^2)</f>
        <v>7.9866056052519743E-2</v>
      </c>
      <c r="Q2" s="11">
        <f>2^(-O2)</f>
        <v>1</v>
      </c>
      <c r="R2" s="11">
        <v>7.9866056052519743E-2</v>
      </c>
      <c r="S2" s="10">
        <f>AVERAGE(Q2:Q4)</f>
        <v>1</v>
      </c>
      <c r="T2" s="12">
        <f>LOG(Q2,2)</f>
        <v>0</v>
      </c>
      <c r="U2" s="19" t="s">
        <v>1</v>
      </c>
    </row>
    <row r="3" spans="1:24" ht="16" x14ac:dyDescent="0.2">
      <c r="A3" s="24"/>
      <c r="B3">
        <v>53</v>
      </c>
      <c r="C3" t="s">
        <v>75</v>
      </c>
      <c r="D3" t="s">
        <v>171</v>
      </c>
      <c r="E3" t="s">
        <v>154</v>
      </c>
      <c r="F3" t="s">
        <v>155</v>
      </c>
      <c r="G3" t="s">
        <v>1</v>
      </c>
      <c r="H3" t="s">
        <v>1</v>
      </c>
      <c r="I3" t="s">
        <v>1</v>
      </c>
      <c r="J3" s="30">
        <v>17.512311935424805</v>
      </c>
      <c r="K3" s="30">
        <v>17.482234999999999</v>
      </c>
      <c r="L3" s="30">
        <v>6.6529060000000001E-2</v>
      </c>
      <c r="M3" s="12">
        <f>J6-J3</f>
        <v>0.74239158630371094</v>
      </c>
      <c r="N3" s="22">
        <f>J6-J3</f>
        <v>0.74239158630371094</v>
      </c>
      <c r="O3" s="12">
        <f>M3-N3</f>
        <v>0</v>
      </c>
      <c r="P3" s="12"/>
      <c r="Q3" s="11">
        <f>2^(-O3)</f>
        <v>1</v>
      </c>
      <c r="R3" s="11"/>
      <c r="S3" s="10"/>
      <c r="T3" s="12">
        <f>LOG(Q3,2)</f>
        <v>0</v>
      </c>
      <c r="U3" s="1" t="s">
        <v>1</v>
      </c>
    </row>
    <row r="4" spans="1:24" ht="16" x14ac:dyDescent="0.2">
      <c r="B4">
        <v>65</v>
      </c>
      <c r="C4" t="s">
        <v>74</v>
      </c>
      <c r="D4" t="s">
        <v>171</v>
      </c>
      <c r="E4" t="s">
        <v>154</v>
      </c>
      <c r="F4" t="s">
        <v>155</v>
      </c>
      <c r="G4" t="s">
        <v>1</v>
      </c>
      <c r="H4" t="s">
        <v>1</v>
      </c>
      <c r="I4" t="s">
        <v>1</v>
      </c>
      <c r="J4" s="30">
        <v>17.405979156494141</v>
      </c>
      <c r="K4" s="30">
        <v>17.482234999999999</v>
      </c>
      <c r="L4" s="30">
        <v>6.6529060000000001E-2</v>
      </c>
      <c r="M4" s="12">
        <f>J7-J4</f>
        <v>0.81576156616210938</v>
      </c>
      <c r="N4" s="22">
        <f>J7-J4</f>
        <v>0.81576156616210938</v>
      </c>
      <c r="O4" s="12">
        <f>M4-N4</f>
        <v>0</v>
      </c>
      <c r="P4" s="12"/>
      <c r="Q4" s="11">
        <f>2^(-O4)</f>
        <v>1</v>
      </c>
      <c r="R4" s="11"/>
      <c r="S4" s="10"/>
      <c r="T4" s="12">
        <f>LOG(Q4,2)</f>
        <v>0</v>
      </c>
      <c r="U4" s="1" t="s">
        <v>1</v>
      </c>
    </row>
    <row r="5" spans="1:24" ht="16" x14ac:dyDescent="0.2">
      <c r="B5">
        <v>41</v>
      </c>
      <c r="C5" t="s">
        <v>53</v>
      </c>
      <c r="D5" s="29" t="s">
        <v>136</v>
      </c>
      <c r="E5" t="s">
        <v>137</v>
      </c>
      <c r="F5" t="s">
        <v>2</v>
      </c>
      <c r="G5" t="s">
        <v>1</v>
      </c>
      <c r="H5" t="s">
        <v>1</v>
      </c>
      <c r="I5" t="s">
        <v>1</v>
      </c>
      <c r="J5" s="30">
        <v>18.309232711791992</v>
      </c>
      <c r="K5" s="30">
        <v>18.261892</v>
      </c>
      <c r="L5" s="30">
        <v>4.4186774999999998E-2</v>
      </c>
      <c r="M5" s="12"/>
      <c r="N5" s="7"/>
      <c r="O5" s="7"/>
      <c r="P5" s="7"/>
      <c r="Q5" s="9"/>
      <c r="R5" s="9"/>
      <c r="S5" s="8"/>
      <c r="T5" s="7"/>
      <c r="U5" s="1" t="s">
        <v>1</v>
      </c>
      <c r="V5" s="6"/>
      <c r="W5" s="6"/>
      <c r="X5" s="6"/>
    </row>
    <row r="6" spans="1:24" ht="16" x14ac:dyDescent="0.2">
      <c r="B6">
        <v>53</v>
      </c>
      <c r="C6" t="s">
        <v>75</v>
      </c>
      <c r="D6"/>
      <c r="E6" t="s">
        <v>137</v>
      </c>
      <c r="F6" t="s">
        <v>2</v>
      </c>
      <c r="G6" t="s">
        <v>1</v>
      </c>
      <c r="H6" t="s">
        <v>1</v>
      </c>
      <c r="I6" t="s">
        <v>1</v>
      </c>
      <c r="J6" s="30">
        <v>18.254703521728516</v>
      </c>
      <c r="K6" s="30">
        <v>18.261892</v>
      </c>
      <c r="L6" s="30">
        <v>4.4186774999999998E-2</v>
      </c>
      <c r="M6" s="12"/>
      <c r="N6" s="7"/>
      <c r="O6" s="7"/>
      <c r="P6" s="7"/>
      <c r="Q6" s="9"/>
      <c r="R6" s="9"/>
      <c r="S6" s="8"/>
      <c r="T6" s="7"/>
      <c r="U6" s="1" t="s">
        <v>1</v>
      </c>
      <c r="V6" s="6"/>
      <c r="W6" s="6"/>
      <c r="X6" s="6"/>
    </row>
    <row r="7" spans="1:24" s="13" customFormat="1" ht="16" x14ac:dyDescent="0.2">
      <c r="A7" s="18"/>
      <c r="B7">
        <v>65</v>
      </c>
      <c r="C7" t="s">
        <v>74</v>
      </c>
      <c r="D7"/>
      <c r="E7" t="s">
        <v>137</v>
      </c>
      <c r="F7" t="s">
        <v>2</v>
      </c>
      <c r="G7" t="s">
        <v>1</v>
      </c>
      <c r="H7" t="s">
        <v>1</v>
      </c>
      <c r="I7" t="s">
        <v>1</v>
      </c>
      <c r="J7" s="30">
        <v>18.22174072265625</v>
      </c>
      <c r="K7" s="30">
        <v>18.261892</v>
      </c>
      <c r="L7" s="30">
        <v>4.4186774999999998E-2</v>
      </c>
      <c r="M7" s="21"/>
      <c r="N7" s="15"/>
      <c r="O7" s="15"/>
      <c r="P7" s="15"/>
      <c r="Q7" s="17"/>
      <c r="R7" s="17"/>
      <c r="S7" s="16"/>
      <c r="T7" s="15"/>
      <c r="U7" s="13" t="s">
        <v>1</v>
      </c>
      <c r="V7" s="14"/>
      <c r="W7" s="14"/>
      <c r="X7" s="14"/>
    </row>
    <row r="8" spans="1:24" s="19" customFormat="1" ht="16" x14ac:dyDescent="0.2">
      <c r="A8" t="s">
        <v>113</v>
      </c>
      <c r="B8">
        <v>42</v>
      </c>
      <c r="C8" t="s">
        <v>49</v>
      </c>
      <c r="D8" t="s">
        <v>172</v>
      </c>
      <c r="E8" t="s">
        <v>154</v>
      </c>
      <c r="F8" t="s">
        <v>155</v>
      </c>
      <c r="G8" t="s">
        <v>1</v>
      </c>
      <c r="H8" t="s">
        <v>1</v>
      </c>
      <c r="I8" t="s">
        <v>1</v>
      </c>
      <c r="J8" s="30">
        <v>19.067363739013672</v>
      </c>
      <c r="K8" s="30">
        <v>19.120863</v>
      </c>
      <c r="L8" s="30">
        <v>0.10393627</v>
      </c>
      <c r="M8" s="12">
        <f t="shared" ref="M8:M10" si="0">J11-J8</f>
        <v>2.2755126953125</v>
      </c>
      <c r="N8" s="12">
        <f>$N$2</f>
        <v>0.78081703186035156</v>
      </c>
      <c r="O8" s="12">
        <f>M8-N8</f>
        <v>1.4946956634521484</v>
      </c>
      <c r="P8" s="12">
        <f t="shared" ref="P8" si="1">SQRT(L11^2+L8^2)</f>
        <v>0.10477240621254082</v>
      </c>
      <c r="Q8" s="11">
        <f>2^(-O8)</f>
        <v>0.35485568796963191</v>
      </c>
      <c r="R8" s="11">
        <v>0.10477240621254082</v>
      </c>
      <c r="S8" s="10">
        <f>AVERAGE(Q8:Q10)</f>
        <v>0.36746217278432614</v>
      </c>
      <c r="T8" s="12">
        <f>LOG(Q8,2)</f>
        <v>-1.4946956634521482</v>
      </c>
      <c r="U8" s="19" t="s">
        <v>1</v>
      </c>
    </row>
    <row r="9" spans="1:24" ht="16" x14ac:dyDescent="0.2">
      <c r="B9">
        <v>54</v>
      </c>
      <c r="C9" t="s">
        <v>69</v>
      </c>
      <c r="D9" t="s">
        <v>172</v>
      </c>
      <c r="E9" t="s">
        <v>154</v>
      </c>
      <c r="F9" t="s">
        <v>155</v>
      </c>
      <c r="G9" t="s">
        <v>1</v>
      </c>
      <c r="H9" t="s">
        <v>1</v>
      </c>
      <c r="I9" t="s">
        <v>1</v>
      </c>
      <c r="J9" s="30">
        <v>19.240650177001953</v>
      </c>
      <c r="K9" s="30">
        <v>19.120863</v>
      </c>
      <c r="L9" s="30">
        <v>0.10393627</v>
      </c>
      <c r="M9" s="12">
        <f t="shared" si="0"/>
        <v>2.0946369171142578</v>
      </c>
      <c r="N9" s="7">
        <f>$N$3</f>
        <v>0.74239158630371094</v>
      </c>
      <c r="O9" s="12">
        <f>M9-N9</f>
        <v>1.3522453308105469</v>
      </c>
      <c r="P9" s="12"/>
      <c r="Q9" s="11">
        <f>2^(-O9)</f>
        <v>0.39168198214926392</v>
      </c>
      <c r="R9" s="11"/>
      <c r="S9" s="10"/>
      <c r="T9" s="12">
        <f>LOG(Q9,2)</f>
        <v>-1.3522453308105469</v>
      </c>
      <c r="U9" s="1" t="s">
        <v>1</v>
      </c>
    </row>
    <row r="10" spans="1:24" ht="16" x14ac:dyDescent="0.2">
      <c r="B10">
        <v>66</v>
      </c>
      <c r="C10" t="s">
        <v>68</v>
      </c>
      <c r="D10" t="s">
        <v>172</v>
      </c>
      <c r="E10" t="s">
        <v>154</v>
      </c>
      <c r="F10" t="s">
        <v>155</v>
      </c>
      <c r="G10" t="s">
        <v>1</v>
      </c>
      <c r="H10" t="s">
        <v>1</v>
      </c>
      <c r="I10" t="s">
        <v>1</v>
      </c>
      <c r="J10" s="30">
        <v>19.054573059082031</v>
      </c>
      <c r="K10" s="30">
        <v>19.120863</v>
      </c>
      <c r="L10" s="30">
        <v>0.10393627</v>
      </c>
      <c r="M10" s="12">
        <f t="shared" si="0"/>
        <v>2.3064250946044922</v>
      </c>
      <c r="N10" s="7">
        <f>$N$4</f>
        <v>0.81576156616210938</v>
      </c>
      <c r="O10" s="12">
        <f>M10-N10</f>
        <v>1.4906635284423828</v>
      </c>
      <c r="P10" s="12"/>
      <c r="Q10" s="11">
        <f>2^(-O10)</f>
        <v>0.35584884823408258</v>
      </c>
      <c r="R10" s="11"/>
      <c r="S10" s="10"/>
      <c r="T10" s="12">
        <f>LOG(Q10,2)</f>
        <v>-1.490663528442383</v>
      </c>
      <c r="U10" s="1" t="s">
        <v>1</v>
      </c>
    </row>
    <row r="11" spans="1:24" ht="16" x14ac:dyDescent="0.2">
      <c r="B11">
        <v>42</v>
      </c>
      <c r="C11" t="s">
        <v>49</v>
      </c>
      <c r="D11" s="29" t="s">
        <v>138</v>
      </c>
      <c r="E11" t="s">
        <v>139</v>
      </c>
      <c r="F11" t="s">
        <v>2</v>
      </c>
      <c r="G11" t="s">
        <v>1</v>
      </c>
      <c r="H11" t="s">
        <v>1</v>
      </c>
      <c r="I11" t="s">
        <v>1</v>
      </c>
      <c r="J11" s="30">
        <v>21.342876434326172</v>
      </c>
      <c r="K11" s="30">
        <v>21.346388000000001</v>
      </c>
      <c r="L11" s="30">
        <v>1.3210181E-2</v>
      </c>
      <c r="M11" s="12"/>
      <c r="N11" s="7"/>
      <c r="O11" s="7"/>
      <c r="P11" s="7"/>
      <c r="Q11" s="9"/>
      <c r="R11" s="9"/>
      <c r="S11" s="8"/>
      <c r="T11" s="7"/>
      <c r="U11" s="1" t="s">
        <v>1</v>
      </c>
      <c r="V11" s="6"/>
      <c r="W11" s="6"/>
      <c r="X11" s="6"/>
    </row>
    <row r="12" spans="1:24" ht="16" x14ac:dyDescent="0.2">
      <c r="B12">
        <v>54</v>
      </c>
      <c r="C12" t="s">
        <v>69</v>
      </c>
      <c r="D12"/>
      <c r="E12" t="s">
        <v>139</v>
      </c>
      <c r="F12" t="s">
        <v>2</v>
      </c>
      <c r="G12" t="s">
        <v>1</v>
      </c>
      <c r="H12" t="s">
        <v>1</v>
      </c>
      <c r="I12" t="s">
        <v>1</v>
      </c>
      <c r="J12" s="30">
        <v>21.335287094116211</v>
      </c>
      <c r="K12" s="30">
        <v>21.346388000000001</v>
      </c>
      <c r="L12" s="30">
        <v>1.3210181E-2</v>
      </c>
      <c r="M12" s="12"/>
      <c r="N12" s="7"/>
      <c r="O12" s="7"/>
      <c r="P12" s="7"/>
      <c r="Q12" s="9"/>
      <c r="R12" s="9"/>
      <c r="S12" s="8"/>
      <c r="T12" s="7"/>
      <c r="U12" s="1" t="s">
        <v>1</v>
      </c>
      <c r="V12" s="6"/>
      <c r="W12" s="6"/>
      <c r="X12" s="6"/>
    </row>
    <row r="13" spans="1:24" s="13" customFormat="1" ht="16" x14ac:dyDescent="0.2">
      <c r="A13" s="18"/>
      <c r="B13">
        <v>66</v>
      </c>
      <c r="C13" t="s">
        <v>68</v>
      </c>
      <c r="D13"/>
      <c r="E13" t="s">
        <v>139</v>
      </c>
      <c r="F13" t="s">
        <v>2</v>
      </c>
      <c r="G13" t="s">
        <v>1</v>
      </c>
      <c r="H13" t="s">
        <v>1</v>
      </c>
      <c r="I13" t="s">
        <v>1</v>
      </c>
      <c r="J13" s="30">
        <v>21.360998153686523</v>
      </c>
      <c r="K13" s="30">
        <v>21.346388000000001</v>
      </c>
      <c r="L13" s="30">
        <v>1.3210181E-2</v>
      </c>
      <c r="M13" s="21"/>
      <c r="N13" s="15"/>
      <c r="O13" s="15"/>
      <c r="P13" s="15"/>
      <c r="Q13" s="17"/>
      <c r="R13" s="17"/>
      <c r="S13" s="16"/>
      <c r="T13" s="15"/>
      <c r="U13" s="13" t="s">
        <v>1</v>
      </c>
      <c r="V13" s="14"/>
      <c r="W13" s="14"/>
      <c r="X13" s="14"/>
    </row>
    <row r="14" spans="1:24" s="19" customFormat="1" ht="16" x14ac:dyDescent="0.2">
      <c r="A14" s="27" t="s">
        <v>114</v>
      </c>
      <c r="B14">
        <v>55</v>
      </c>
      <c r="C14" t="s">
        <v>31</v>
      </c>
      <c r="D14" t="s">
        <v>173</v>
      </c>
      <c r="E14" t="s">
        <v>154</v>
      </c>
      <c r="F14" t="s">
        <v>155</v>
      </c>
      <c r="G14" t="s">
        <v>1</v>
      </c>
      <c r="H14" t="s">
        <v>1</v>
      </c>
      <c r="I14" t="s">
        <v>1</v>
      </c>
      <c r="J14" s="30">
        <v>18.087249755859375</v>
      </c>
      <c r="K14" s="30">
        <v>18.195115999999999</v>
      </c>
      <c r="L14" s="30">
        <v>0.15422305</v>
      </c>
      <c r="M14" s="12">
        <f t="shared" ref="M14:M15" si="2">J17-J14</f>
        <v>0.90608978271484375</v>
      </c>
      <c r="N14" s="12">
        <f>$N$2</f>
        <v>0.78081703186035156</v>
      </c>
      <c r="O14" s="12">
        <f>M14-N14</f>
        <v>0.12527275085449219</v>
      </c>
      <c r="P14" s="12">
        <f t="shared" ref="P14" si="3">SQRT(L17^2+L14^2)</f>
        <v>0.16016746812606453</v>
      </c>
      <c r="Q14" s="11">
        <f>2^(-O14)</f>
        <v>0.91683069402972017</v>
      </c>
      <c r="R14" s="11">
        <v>0.16016746812606453</v>
      </c>
      <c r="S14" s="10">
        <f>AVERAGE(Q14:Q16)</f>
        <v>0.97158848068522552</v>
      </c>
      <c r="T14" s="12">
        <f>LOG(Q14,2)</f>
        <v>-0.1252727508544921</v>
      </c>
      <c r="U14" s="19" t="s">
        <v>1</v>
      </c>
    </row>
    <row r="15" spans="1:24" ht="16" x14ac:dyDescent="0.2">
      <c r="B15">
        <v>67</v>
      </c>
      <c r="C15" t="s">
        <v>30</v>
      </c>
      <c r="D15" t="s">
        <v>173</v>
      </c>
      <c r="E15" t="s">
        <v>154</v>
      </c>
      <c r="F15" t="s">
        <v>155</v>
      </c>
      <c r="G15" t="s">
        <v>1</v>
      </c>
      <c r="H15" t="s">
        <v>1</v>
      </c>
      <c r="I15" t="s">
        <v>1</v>
      </c>
      <c r="J15" s="30">
        <v>18.371761322021484</v>
      </c>
      <c r="K15" s="30">
        <v>18.195115999999999</v>
      </c>
      <c r="L15" s="30">
        <v>0.15422305</v>
      </c>
      <c r="M15" s="12">
        <f t="shared" si="2"/>
        <v>0.70487403869628906</v>
      </c>
      <c r="N15" s="7">
        <f>$N$3</f>
        <v>0.74239158630371094</v>
      </c>
      <c r="O15" s="12">
        <f>M15-N15</f>
        <v>-3.7517547607421875E-2</v>
      </c>
      <c r="P15" s="12"/>
      <c r="Q15" s="11">
        <f>2^(-O15)</f>
        <v>1.0263462673407309</v>
      </c>
      <c r="R15" s="11"/>
      <c r="S15" s="10"/>
      <c r="T15" s="12">
        <f>LOG(Q15,2)</f>
        <v>3.7517547607421924E-2</v>
      </c>
      <c r="U15" s="1" t="s">
        <v>1</v>
      </c>
    </row>
    <row r="16" spans="1:24" ht="16" x14ac:dyDescent="0.2">
      <c r="B16" s="25"/>
      <c r="C16"/>
      <c r="D16" t="s">
        <v>173</v>
      </c>
      <c r="E16" t="s">
        <v>154</v>
      </c>
      <c r="F16" t="s">
        <v>155</v>
      </c>
      <c r="G16" t="s">
        <v>1</v>
      </c>
      <c r="H16" t="s">
        <v>1</v>
      </c>
      <c r="I16" t="s">
        <v>1</v>
      </c>
      <c r="J16" s="30">
        <v>18.126335144042969</v>
      </c>
      <c r="K16" s="30">
        <v>18.195115999999999</v>
      </c>
      <c r="L16" s="30">
        <v>0.15422305</v>
      </c>
      <c r="M16" s="12"/>
      <c r="N16" s="7"/>
      <c r="O16" s="12"/>
      <c r="P16" s="12"/>
      <c r="Q16" s="11"/>
      <c r="R16" s="11"/>
      <c r="S16" s="10"/>
      <c r="T16" s="12"/>
      <c r="U16" s="1" t="s">
        <v>1</v>
      </c>
    </row>
    <row r="17" spans="1:24" ht="16" x14ac:dyDescent="0.2">
      <c r="B17">
        <v>43</v>
      </c>
      <c r="C17" t="s">
        <v>9</v>
      </c>
      <c r="D17" s="29" t="s">
        <v>140</v>
      </c>
      <c r="E17" t="s">
        <v>141</v>
      </c>
      <c r="F17" t="s">
        <v>2</v>
      </c>
      <c r="G17" t="s">
        <v>1</v>
      </c>
      <c r="H17" t="s">
        <v>1</v>
      </c>
      <c r="I17" t="s">
        <v>1</v>
      </c>
      <c r="J17" s="30">
        <v>18.993339538574219</v>
      </c>
      <c r="K17" s="30">
        <v>19.041679999999999</v>
      </c>
      <c r="L17" s="30">
        <v>4.3230414000000002E-2</v>
      </c>
      <c r="M17" s="12"/>
      <c r="N17" s="7"/>
      <c r="O17" s="7"/>
      <c r="P17" s="7"/>
      <c r="Q17" s="9"/>
      <c r="R17" s="9"/>
      <c r="S17" s="8"/>
      <c r="T17" s="7"/>
      <c r="U17" s="1" t="s">
        <v>1</v>
      </c>
      <c r="V17" s="6"/>
      <c r="W17" s="6"/>
      <c r="X17" s="6"/>
    </row>
    <row r="18" spans="1:24" ht="16" x14ac:dyDescent="0.2">
      <c r="B18">
        <v>55</v>
      </c>
      <c r="C18" t="s">
        <v>31</v>
      </c>
      <c r="D18"/>
      <c r="E18" t="s">
        <v>141</v>
      </c>
      <c r="F18" t="s">
        <v>2</v>
      </c>
      <c r="G18" t="s">
        <v>1</v>
      </c>
      <c r="H18" t="s">
        <v>1</v>
      </c>
      <c r="I18" t="s">
        <v>1</v>
      </c>
      <c r="J18" s="30">
        <v>19.076635360717773</v>
      </c>
      <c r="K18" s="30">
        <v>19.041679999999999</v>
      </c>
      <c r="L18" s="30">
        <v>4.3230414000000002E-2</v>
      </c>
      <c r="M18" s="12"/>
      <c r="N18" s="7"/>
      <c r="O18" s="7"/>
      <c r="P18" s="7"/>
      <c r="Q18" s="9"/>
      <c r="R18" s="9"/>
      <c r="S18" s="8"/>
      <c r="T18" s="7"/>
      <c r="U18" s="1" t="s">
        <v>1</v>
      </c>
      <c r="V18" s="6"/>
      <c r="W18" s="6"/>
      <c r="X18" s="6"/>
    </row>
    <row r="19" spans="1:24" s="13" customFormat="1" ht="16" x14ac:dyDescent="0.2">
      <c r="A19" s="18"/>
      <c r="B19">
        <v>67</v>
      </c>
      <c r="C19" t="s">
        <v>30</v>
      </c>
      <c r="D19"/>
      <c r="E19" t="s">
        <v>141</v>
      </c>
      <c r="F19" t="s">
        <v>2</v>
      </c>
      <c r="G19" t="s">
        <v>1</v>
      </c>
      <c r="H19" t="s">
        <v>1</v>
      </c>
      <c r="I19" t="s">
        <v>1</v>
      </c>
      <c r="J19" s="30">
        <v>19.055061340332031</v>
      </c>
      <c r="K19" s="30">
        <v>19.041679999999999</v>
      </c>
      <c r="L19" s="30">
        <v>4.3230414000000002E-2</v>
      </c>
      <c r="M19" s="21"/>
      <c r="N19" s="15"/>
      <c r="O19" s="15"/>
      <c r="P19" s="15"/>
      <c r="Q19" s="17"/>
      <c r="R19" s="17"/>
      <c r="S19" s="16"/>
      <c r="T19" s="15"/>
      <c r="U19" s="13" t="s">
        <v>1</v>
      </c>
      <c r="V19" s="14"/>
      <c r="W19" s="14"/>
      <c r="X19" s="14"/>
    </row>
    <row r="20" spans="1:24" s="19" customFormat="1" ht="16" x14ac:dyDescent="0.2">
      <c r="A20" s="27" t="s">
        <v>115</v>
      </c>
      <c r="B20">
        <v>44</v>
      </c>
      <c r="C20" t="s">
        <v>5</v>
      </c>
      <c r="D20" t="s">
        <v>174</v>
      </c>
      <c r="E20" t="s">
        <v>154</v>
      </c>
      <c r="F20" t="s">
        <v>155</v>
      </c>
      <c r="G20" t="s">
        <v>1</v>
      </c>
      <c r="H20" t="s">
        <v>1</v>
      </c>
      <c r="I20" t="s">
        <v>1</v>
      </c>
      <c r="J20" s="30">
        <v>19.678443908691406</v>
      </c>
      <c r="K20" s="30">
        <v>19.702653999999999</v>
      </c>
      <c r="L20" s="30">
        <v>0.12491175</v>
      </c>
      <c r="M20" s="12">
        <f t="shared" ref="M20:M22" si="4">J23-J20</f>
        <v>2.2545299530029297</v>
      </c>
      <c r="N20" s="12">
        <f>$N$2</f>
        <v>0.78081703186035156</v>
      </c>
      <c r="O20" s="12">
        <f>M20-N20</f>
        <v>1.4737129211425781</v>
      </c>
      <c r="P20" s="12">
        <f t="shared" ref="P20" si="5">SQRT(L23^2+L20^2)</f>
        <v>0.13352132095772642</v>
      </c>
      <c r="Q20" s="11">
        <f>2^(-O20)</f>
        <v>0.36005446898364463</v>
      </c>
      <c r="R20" s="11">
        <v>0.13352132095772642</v>
      </c>
      <c r="S20" s="10">
        <f>AVERAGE(Q20:Q22)</f>
        <v>0.3577057244181685</v>
      </c>
      <c r="T20" s="12">
        <f>LOG(Q20,2)</f>
        <v>-1.4737129211425783</v>
      </c>
      <c r="U20" s="19" t="s">
        <v>1</v>
      </c>
    </row>
    <row r="21" spans="1:24" ht="16" x14ac:dyDescent="0.2">
      <c r="B21">
        <v>56</v>
      </c>
      <c r="C21" t="s">
        <v>25</v>
      </c>
      <c r="D21" t="s">
        <v>174</v>
      </c>
      <c r="E21" t="s">
        <v>154</v>
      </c>
      <c r="F21" t="s">
        <v>155</v>
      </c>
      <c r="G21" t="s">
        <v>1</v>
      </c>
      <c r="H21" t="s">
        <v>1</v>
      </c>
      <c r="I21" t="s">
        <v>1</v>
      </c>
      <c r="J21" s="30">
        <v>19.837900161743164</v>
      </c>
      <c r="K21" s="30">
        <v>19.702653999999999</v>
      </c>
      <c r="L21" s="30">
        <v>0.12491175</v>
      </c>
      <c r="M21" s="12">
        <f t="shared" si="4"/>
        <v>2.1135349273681641</v>
      </c>
      <c r="N21" s="7">
        <f>$N$3</f>
        <v>0.74239158630371094</v>
      </c>
      <c r="O21" s="12">
        <f>M21-N21</f>
        <v>1.3711433410644531</v>
      </c>
      <c r="P21" s="12"/>
      <c r="Q21" s="11">
        <f>2^(-O21)</f>
        <v>0.38658475712856677</v>
      </c>
      <c r="R21" s="11"/>
      <c r="S21" s="10"/>
      <c r="T21" s="12">
        <f>LOG(Q21,2)</f>
        <v>-1.3711433410644531</v>
      </c>
      <c r="U21" s="1" t="s">
        <v>1</v>
      </c>
    </row>
    <row r="22" spans="1:24" ht="16" x14ac:dyDescent="0.2">
      <c r="B22">
        <v>68</v>
      </c>
      <c r="C22" t="s">
        <v>24</v>
      </c>
      <c r="D22" t="s">
        <v>174</v>
      </c>
      <c r="E22" t="s">
        <v>154</v>
      </c>
      <c r="F22" t="s">
        <v>155</v>
      </c>
      <c r="G22" t="s">
        <v>1</v>
      </c>
      <c r="H22" t="s">
        <v>1</v>
      </c>
      <c r="I22" t="s">
        <v>1</v>
      </c>
      <c r="J22" s="30">
        <v>19.591621398925781</v>
      </c>
      <c r="K22" s="30">
        <v>19.702653999999999</v>
      </c>
      <c r="L22" s="30">
        <v>0.12491175</v>
      </c>
      <c r="M22" s="12">
        <f t="shared" si="4"/>
        <v>2.4307041168212891</v>
      </c>
      <c r="N22" s="7">
        <f>$N$4</f>
        <v>0.81576156616210938</v>
      </c>
      <c r="O22" s="12">
        <f>M22-N22</f>
        <v>1.6149425506591797</v>
      </c>
      <c r="P22" s="12"/>
      <c r="Q22" s="11">
        <f>2^(-O22)</f>
        <v>0.326477947142294</v>
      </c>
      <c r="R22" s="11"/>
      <c r="S22" s="10"/>
      <c r="T22" s="12">
        <f>LOG(Q22,2)</f>
        <v>-1.6149425506591797</v>
      </c>
      <c r="U22" s="1" t="s">
        <v>1</v>
      </c>
    </row>
    <row r="23" spans="1:24" ht="16" x14ac:dyDescent="0.2">
      <c r="B23">
        <v>44</v>
      </c>
      <c r="C23" t="s">
        <v>5</v>
      </c>
      <c r="D23" s="29" t="s">
        <v>142</v>
      </c>
      <c r="E23" t="s">
        <v>143</v>
      </c>
      <c r="F23" t="s">
        <v>2</v>
      </c>
      <c r="G23" t="s">
        <v>1</v>
      </c>
      <c r="H23" t="s">
        <v>1</v>
      </c>
      <c r="I23" t="s">
        <v>1</v>
      </c>
      <c r="J23" s="30">
        <v>21.932973861694336</v>
      </c>
      <c r="K23" s="30">
        <v>21.968912</v>
      </c>
      <c r="L23" s="30">
        <v>4.7169883000000003E-2</v>
      </c>
      <c r="M23" s="12"/>
      <c r="N23" s="7"/>
      <c r="O23" s="7"/>
      <c r="P23" s="7"/>
      <c r="Q23" s="9"/>
      <c r="R23" s="9"/>
      <c r="S23" s="8"/>
      <c r="T23" s="7"/>
      <c r="U23" s="1" t="s">
        <v>1</v>
      </c>
      <c r="V23" s="6"/>
      <c r="W23" s="6"/>
      <c r="X23" s="6"/>
    </row>
    <row r="24" spans="1:24" ht="16" x14ac:dyDescent="0.2">
      <c r="B24">
        <v>56</v>
      </c>
      <c r="C24" t="s">
        <v>25</v>
      </c>
      <c r="D24"/>
      <c r="E24" t="s">
        <v>143</v>
      </c>
      <c r="F24" t="s">
        <v>2</v>
      </c>
      <c r="G24" t="s">
        <v>1</v>
      </c>
      <c r="H24" t="s">
        <v>1</v>
      </c>
      <c r="I24" t="s">
        <v>1</v>
      </c>
      <c r="J24" s="30">
        <v>21.951435089111328</v>
      </c>
      <c r="K24" s="30">
        <v>21.968912</v>
      </c>
      <c r="L24" s="30">
        <v>4.7169883000000003E-2</v>
      </c>
      <c r="M24" s="12"/>
      <c r="N24" s="7"/>
      <c r="O24" s="7"/>
      <c r="P24" s="7"/>
      <c r="Q24" s="9"/>
      <c r="R24" s="9"/>
      <c r="S24" s="8"/>
      <c r="T24" s="7"/>
      <c r="U24" s="1" t="s">
        <v>1</v>
      </c>
      <c r="V24" s="6"/>
      <c r="W24" s="6"/>
      <c r="X24" s="6"/>
    </row>
    <row r="25" spans="1:24" s="13" customFormat="1" ht="16" x14ac:dyDescent="0.2">
      <c r="A25" s="18"/>
      <c r="B25">
        <v>68</v>
      </c>
      <c r="C25" t="s">
        <v>24</v>
      </c>
      <c r="D25"/>
      <c r="E25" t="s">
        <v>143</v>
      </c>
      <c r="F25" t="s">
        <v>2</v>
      </c>
      <c r="G25" t="s">
        <v>1</v>
      </c>
      <c r="H25" t="s">
        <v>1</v>
      </c>
      <c r="I25" t="s">
        <v>1</v>
      </c>
      <c r="J25" s="30">
        <v>22.02232551574707</v>
      </c>
      <c r="K25" s="30">
        <v>21.968912</v>
      </c>
      <c r="L25" s="30">
        <v>4.7169883000000003E-2</v>
      </c>
      <c r="M25" s="21"/>
      <c r="N25" s="15"/>
      <c r="O25" s="15"/>
      <c r="P25" s="15"/>
      <c r="Q25" s="17"/>
      <c r="R25" s="17"/>
      <c r="S25" s="16"/>
      <c r="T25" s="15"/>
      <c r="U25" s="13" t="s">
        <v>1</v>
      </c>
      <c r="V25" s="14"/>
      <c r="W25" s="14"/>
      <c r="X25" s="14"/>
    </row>
    <row r="26" spans="1:24" s="19" customFormat="1" ht="16" x14ac:dyDescent="0.2">
      <c r="A26" s="27" t="s">
        <v>116</v>
      </c>
      <c r="B26">
        <v>45</v>
      </c>
      <c r="C26" t="s">
        <v>52</v>
      </c>
      <c r="D26" t="s">
        <v>175</v>
      </c>
      <c r="E26" t="s">
        <v>154</v>
      </c>
      <c r="F26" t="s">
        <v>155</v>
      </c>
      <c r="G26" t="s">
        <v>1</v>
      </c>
      <c r="H26" t="s">
        <v>1</v>
      </c>
      <c r="I26" t="s">
        <v>1</v>
      </c>
      <c r="J26" s="30">
        <v>18.837636947631836</v>
      </c>
      <c r="K26" s="30">
        <v>18.818791999999998</v>
      </c>
      <c r="L26" s="30">
        <v>4.4688869999999999E-2</v>
      </c>
      <c r="M26" s="12">
        <f t="shared" ref="M26:M28" si="6">J29-J26</f>
        <v>-3.8948154449462891</v>
      </c>
      <c r="N26" s="12">
        <f>$N$2</f>
        <v>0.78081703186035156</v>
      </c>
      <c r="O26" s="12">
        <f>M26-N26</f>
        <v>-4.6756324768066406</v>
      </c>
      <c r="P26" s="12">
        <f t="shared" ref="P26" si="7">SQRT(L29^2+L26^2)</f>
        <v>0.15147921364239023</v>
      </c>
      <c r="Q26" s="11">
        <f>2^(-O26)</f>
        <v>25.556749974644259</v>
      </c>
      <c r="R26" s="11">
        <v>0.15147921364239023</v>
      </c>
      <c r="S26" s="10">
        <f>AVERAGE(Q26:Q28)</f>
        <v>23.983191687540767</v>
      </c>
      <c r="T26" s="12">
        <f>LOG(Q26,2)</f>
        <v>4.6756324768066406</v>
      </c>
      <c r="U26" s="19" t="s">
        <v>1</v>
      </c>
    </row>
    <row r="27" spans="1:24" ht="16" x14ac:dyDescent="0.2">
      <c r="B27">
        <v>57</v>
      </c>
      <c r="C27" t="s">
        <v>63</v>
      </c>
      <c r="D27" t="s">
        <v>175</v>
      </c>
      <c r="E27" t="s">
        <v>154</v>
      </c>
      <c r="F27" t="s">
        <v>155</v>
      </c>
      <c r="G27" t="s">
        <v>1</v>
      </c>
      <c r="H27" t="s">
        <v>1</v>
      </c>
      <c r="I27" t="s">
        <v>1</v>
      </c>
      <c r="J27" s="30">
        <v>18.767766952514648</v>
      </c>
      <c r="K27" s="30">
        <v>18.818791999999998</v>
      </c>
      <c r="L27" s="30">
        <v>4.4688869999999999E-2</v>
      </c>
      <c r="M27" s="12">
        <f t="shared" si="6"/>
        <v>-3.8440866470336914</v>
      </c>
      <c r="N27" s="7">
        <f>$N$3</f>
        <v>0.74239158630371094</v>
      </c>
      <c r="O27" s="12">
        <f>M27-N27</f>
        <v>-4.5864782333374023</v>
      </c>
      <c r="P27" s="12"/>
      <c r="Q27" s="11">
        <f>2^(-O27)</f>
        <v>24.025228269361001</v>
      </c>
      <c r="R27" s="11"/>
      <c r="S27" s="10"/>
      <c r="T27" s="12">
        <f>LOG(Q27,2)</f>
        <v>4.5864782333374023</v>
      </c>
      <c r="U27" s="1" t="s">
        <v>1</v>
      </c>
    </row>
    <row r="28" spans="1:24" ht="16" x14ac:dyDescent="0.2">
      <c r="B28">
        <v>69</v>
      </c>
      <c r="C28" t="s">
        <v>62</v>
      </c>
      <c r="D28" t="s">
        <v>175</v>
      </c>
      <c r="E28" t="s">
        <v>154</v>
      </c>
      <c r="F28" t="s">
        <v>155</v>
      </c>
      <c r="G28" t="s">
        <v>1</v>
      </c>
      <c r="H28" t="s">
        <v>1</v>
      </c>
      <c r="I28" t="s">
        <v>1</v>
      </c>
      <c r="J28" s="30">
        <v>18.850971221923828</v>
      </c>
      <c r="K28" s="30">
        <v>18.818791999999998</v>
      </c>
      <c r="L28" s="30">
        <v>4.4688869999999999E-2</v>
      </c>
      <c r="M28" s="12">
        <f t="shared" si="6"/>
        <v>-3.667576789855957</v>
      </c>
      <c r="N28" s="7">
        <f>$N$4</f>
        <v>0.81576156616210938</v>
      </c>
      <c r="O28" s="12">
        <f>M28-N28</f>
        <v>-4.4833383560180664</v>
      </c>
      <c r="P28" s="12"/>
      <c r="Q28" s="11">
        <f>2^(-O28)</f>
        <v>22.367596818617042</v>
      </c>
      <c r="R28" s="11"/>
      <c r="S28" s="10"/>
      <c r="T28" s="12">
        <f>LOG(Q28,2)</f>
        <v>4.4833383560180664</v>
      </c>
      <c r="U28" s="1" t="s">
        <v>1</v>
      </c>
    </row>
    <row r="29" spans="1:24" ht="16" x14ac:dyDescent="0.2">
      <c r="B29">
        <v>45</v>
      </c>
      <c r="C29" t="s">
        <v>52</v>
      </c>
      <c r="D29" s="29" t="s">
        <v>144</v>
      </c>
      <c r="E29" t="s">
        <v>145</v>
      </c>
      <c r="F29" t="s">
        <v>2</v>
      </c>
      <c r="G29" t="s">
        <v>1</v>
      </c>
      <c r="H29" t="s">
        <v>1</v>
      </c>
      <c r="I29" t="s">
        <v>1</v>
      </c>
      <c r="J29" s="30">
        <v>14.942821502685547</v>
      </c>
      <c r="K29" s="30">
        <v>15.016632</v>
      </c>
      <c r="L29" s="30">
        <v>0.14473720000000001</v>
      </c>
      <c r="M29" s="12"/>
      <c r="N29" s="7"/>
      <c r="O29" s="7"/>
      <c r="P29" s="7"/>
      <c r="Q29" s="9"/>
      <c r="R29" s="9"/>
      <c r="S29" s="8"/>
      <c r="T29" s="7"/>
      <c r="U29" s="1" t="s">
        <v>1</v>
      </c>
      <c r="V29" s="6"/>
      <c r="W29" s="6"/>
      <c r="X29" s="6"/>
    </row>
    <row r="30" spans="1:24" ht="16" x14ac:dyDescent="0.2">
      <c r="B30">
        <v>57</v>
      </c>
      <c r="C30" t="s">
        <v>63</v>
      </c>
      <c r="D30"/>
      <c r="E30" t="s">
        <v>145</v>
      </c>
      <c r="F30" t="s">
        <v>2</v>
      </c>
      <c r="G30" t="s">
        <v>1</v>
      </c>
      <c r="H30" t="s">
        <v>1</v>
      </c>
      <c r="I30" t="s">
        <v>1</v>
      </c>
      <c r="J30" s="30">
        <v>14.923680305480957</v>
      </c>
      <c r="K30" s="30">
        <v>15.016632</v>
      </c>
      <c r="L30" s="30">
        <v>0.14473720000000001</v>
      </c>
      <c r="M30" s="12"/>
      <c r="N30" s="7"/>
      <c r="O30" s="7"/>
      <c r="P30" s="7"/>
      <c r="Q30" s="9"/>
      <c r="R30" s="9"/>
      <c r="S30" s="8"/>
      <c r="T30" s="7"/>
      <c r="U30" s="1" t="s">
        <v>1</v>
      </c>
      <c r="V30" s="6"/>
      <c r="W30" s="6"/>
      <c r="X30" s="6"/>
    </row>
    <row r="31" spans="1:24" s="13" customFormat="1" ht="16" x14ac:dyDescent="0.2">
      <c r="A31" s="18"/>
      <c r="B31">
        <v>69</v>
      </c>
      <c r="C31" t="s">
        <v>62</v>
      </c>
      <c r="D31"/>
      <c r="E31" t="s">
        <v>145</v>
      </c>
      <c r="F31" t="s">
        <v>2</v>
      </c>
      <c r="G31" t="s">
        <v>1</v>
      </c>
      <c r="H31" t="s">
        <v>1</v>
      </c>
      <c r="I31" t="s">
        <v>1</v>
      </c>
      <c r="J31" s="30">
        <v>15.183394432067871</v>
      </c>
      <c r="K31" s="30">
        <v>15.016632</v>
      </c>
      <c r="L31" s="30">
        <v>0.14473720000000001</v>
      </c>
      <c r="M31" s="21"/>
      <c r="N31" s="15"/>
      <c r="O31" s="15"/>
      <c r="P31" s="15"/>
      <c r="Q31" s="17"/>
      <c r="R31" s="17"/>
      <c r="S31" s="16"/>
      <c r="T31" s="15"/>
      <c r="U31" s="13" t="s">
        <v>1</v>
      </c>
      <c r="V31" s="14"/>
      <c r="W31" s="14"/>
      <c r="X31" s="14"/>
    </row>
    <row r="32" spans="1:24" s="19" customFormat="1" ht="16" x14ac:dyDescent="0.2">
      <c r="A32" s="27" t="s">
        <v>117</v>
      </c>
      <c r="B32">
        <v>46</v>
      </c>
      <c r="C32" t="s">
        <v>48</v>
      </c>
      <c r="D32" t="s">
        <v>176</v>
      </c>
      <c r="E32" t="s">
        <v>154</v>
      </c>
      <c r="F32" t="s">
        <v>155</v>
      </c>
      <c r="G32" t="s">
        <v>1</v>
      </c>
      <c r="H32" t="s">
        <v>1</v>
      </c>
      <c r="I32" t="s">
        <v>1</v>
      </c>
      <c r="J32" s="30">
        <v>21.616201400756836</v>
      </c>
      <c r="K32" s="30">
        <v>21.501709999999999</v>
      </c>
      <c r="L32" s="30">
        <v>0.16532837</v>
      </c>
      <c r="M32" s="12">
        <f t="shared" ref="M32:M34" si="8">J35-J32</f>
        <v>-3.0099582672119141</v>
      </c>
      <c r="N32" s="12">
        <f>$N$2</f>
        <v>0.78081703186035156</v>
      </c>
      <c r="O32" s="12">
        <f>M32-N32</f>
        <v>-3.7907752990722656</v>
      </c>
      <c r="P32" s="12">
        <f t="shared" ref="P32" si="9">SQRT(L35^2+L32^2)</f>
        <v>0.16878542639107738</v>
      </c>
      <c r="Q32" s="11">
        <f>2^(-O32)</f>
        <v>13.84003128533738</v>
      </c>
      <c r="R32" s="11">
        <v>0.16878542639107738</v>
      </c>
      <c r="S32" s="10">
        <f>AVERAGE(Q32:Q34)</f>
        <v>12.675800805190937</v>
      </c>
      <c r="T32" s="12">
        <f>LOG(Q32,2)</f>
        <v>3.7907752990722656</v>
      </c>
      <c r="U32" s="19" t="s">
        <v>1</v>
      </c>
    </row>
    <row r="33" spans="1:24" ht="16" x14ac:dyDescent="0.2">
      <c r="B33">
        <v>58</v>
      </c>
      <c r="C33" t="s">
        <v>57</v>
      </c>
      <c r="D33" t="s">
        <v>176</v>
      </c>
      <c r="E33" t="s">
        <v>154</v>
      </c>
      <c r="F33" t="s">
        <v>155</v>
      </c>
      <c r="G33" t="s">
        <v>1</v>
      </c>
      <c r="H33" t="s">
        <v>1</v>
      </c>
      <c r="I33" t="s">
        <v>1</v>
      </c>
      <c r="J33" s="30">
        <v>21.576765060424805</v>
      </c>
      <c r="K33" s="30">
        <v>21.501709999999999</v>
      </c>
      <c r="L33" s="30">
        <v>0.16532837</v>
      </c>
      <c r="M33" s="12">
        <f t="shared" si="8"/>
        <v>-2.9165802001953125</v>
      </c>
      <c r="N33" s="7">
        <f>$N$3</f>
        <v>0.74239158630371094</v>
      </c>
      <c r="O33" s="12">
        <f>M33-N33</f>
        <v>-3.6589717864990234</v>
      </c>
      <c r="P33" s="12"/>
      <c r="Q33" s="11">
        <f>2^(-O33)</f>
        <v>12.631655158772643</v>
      </c>
      <c r="R33" s="11"/>
      <c r="S33" s="10"/>
      <c r="T33" s="12">
        <f>LOG(Q33,2)</f>
        <v>3.6589717864990234</v>
      </c>
      <c r="U33" s="1" t="s">
        <v>1</v>
      </c>
    </row>
    <row r="34" spans="1:24" ht="16" x14ac:dyDescent="0.2">
      <c r="B34">
        <v>70</v>
      </c>
      <c r="C34" t="s">
        <v>56</v>
      </c>
      <c r="D34" t="s">
        <v>176</v>
      </c>
      <c r="E34" t="s">
        <v>154</v>
      </c>
      <c r="F34" t="s">
        <v>155</v>
      </c>
      <c r="G34" t="s">
        <v>1</v>
      </c>
      <c r="H34" t="s">
        <v>1</v>
      </c>
      <c r="I34" t="s">
        <v>1</v>
      </c>
      <c r="J34" s="30">
        <v>21.312170028686523</v>
      </c>
      <c r="K34" s="30">
        <v>21.501709999999999</v>
      </c>
      <c r="L34" s="30">
        <v>0.16532837</v>
      </c>
      <c r="M34" s="12">
        <f t="shared" si="8"/>
        <v>-2.7147731781005859</v>
      </c>
      <c r="N34" s="7">
        <f>$N$4</f>
        <v>0.81576156616210938</v>
      </c>
      <c r="O34" s="12">
        <f>M34-N34</f>
        <v>-3.5305347442626953</v>
      </c>
      <c r="P34" s="12"/>
      <c r="Q34" s="11">
        <f>2^(-O34)</f>
        <v>11.555715971462782</v>
      </c>
      <c r="R34" s="11"/>
      <c r="S34" s="10"/>
      <c r="T34" s="12">
        <f>LOG(Q34,2)</f>
        <v>3.5305347442626958</v>
      </c>
      <c r="U34" s="1" t="s">
        <v>1</v>
      </c>
    </row>
    <row r="35" spans="1:24" ht="16" x14ac:dyDescent="0.2">
      <c r="B35">
        <v>46</v>
      </c>
      <c r="C35" t="s">
        <v>48</v>
      </c>
      <c r="D35" s="29" t="s">
        <v>146</v>
      </c>
      <c r="E35" t="s">
        <v>147</v>
      </c>
      <c r="F35" t="s">
        <v>2</v>
      </c>
      <c r="G35" t="s">
        <v>1</v>
      </c>
      <c r="H35" t="s">
        <v>1</v>
      </c>
      <c r="I35" t="s">
        <v>1</v>
      </c>
      <c r="J35" s="30">
        <v>18.606243133544922</v>
      </c>
      <c r="K35" s="30">
        <v>18.621275000000001</v>
      </c>
      <c r="L35" s="30">
        <v>3.398603E-2</v>
      </c>
      <c r="M35" s="12"/>
      <c r="N35" s="7"/>
      <c r="O35" s="7"/>
      <c r="P35" s="7"/>
      <c r="Q35" s="9"/>
      <c r="R35" s="9"/>
      <c r="S35" s="8"/>
      <c r="T35" s="7"/>
      <c r="U35" s="1" t="s">
        <v>1</v>
      </c>
      <c r="V35" s="6"/>
      <c r="W35" s="6"/>
      <c r="X35" s="6"/>
    </row>
    <row r="36" spans="1:24" ht="16" x14ac:dyDescent="0.2">
      <c r="B36">
        <v>58</v>
      </c>
      <c r="C36" t="s">
        <v>57</v>
      </c>
      <c r="D36"/>
      <c r="E36" t="s">
        <v>147</v>
      </c>
      <c r="F36" t="s">
        <v>2</v>
      </c>
      <c r="G36" t="s">
        <v>1</v>
      </c>
      <c r="H36" t="s">
        <v>1</v>
      </c>
      <c r="I36" t="s">
        <v>1</v>
      </c>
      <c r="J36" s="30">
        <v>18.660184860229492</v>
      </c>
      <c r="K36" s="30">
        <v>18.621275000000001</v>
      </c>
      <c r="L36" s="30">
        <v>3.398603E-2</v>
      </c>
      <c r="M36" s="12"/>
      <c r="N36" s="7"/>
      <c r="O36" s="7"/>
      <c r="P36" s="7"/>
      <c r="Q36" s="9"/>
      <c r="R36" s="9"/>
      <c r="S36" s="8"/>
      <c r="T36" s="7"/>
      <c r="U36" s="1" t="s">
        <v>1</v>
      </c>
      <c r="V36" s="6"/>
      <c r="W36" s="6"/>
      <c r="X36" s="6"/>
    </row>
    <row r="37" spans="1:24" s="13" customFormat="1" ht="16" x14ac:dyDescent="0.2">
      <c r="A37" s="18"/>
      <c r="B37">
        <v>70</v>
      </c>
      <c r="C37" t="s">
        <v>56</v>
      </c>
      <c r="D37"/>
      <c r="E37" t="s">
        <v>147</v>
      </c>
      <c r="F37" t="s">
        <v>2</v>
      </c>
      <c r="G37" t="s">
        <v>1</v>
      </c>
      <c r="H37" t="s">
        <v>1</v>
      </c>
      <c r="I37" t="s">
        <v>1</v>
      </c>
      <c r="J37" s="30">
        <v>18.597396850585938</v>
      </c>
      <c r="K37" s="30">
        <v>18.621275000000001</v>
      </c>
      <c r="L37" s="30">
        <v>3.398603E-2</v>
      </c>
      <c r="M37" s="21"/>
      <c r="N37" s="15"/>
      <c r="O37" s="15"/>
      <c r="P37" s="15"/>
      <c r="Q37" s="17"/>
      <c r="R37" s="17"/>
      <c r="S37" s="16"/>
      <c r="T37" s="15"/>
      <c r="U37" s="13" t="s">
        <v>1</v>
      </c>
      <c r="V37" s="14"/>
      <c r="W37" s="14"/>
      <c r="X37" s="14"/>
    </row>
    <row r="38" spans="1:24" ht="16" x14ac:dyDescent="0.2">
      <c r="A38" s="26" t="s">
        <v>118</v>
      </c>
      <c r="B38">
        <v>47</v>
      </c>
      <c r="C38" t="s">
        <v>8</v>
      </c>
      <c r="D38" t="s">
        <v>177</v>
      </c>
      <c r="E38" t="s">
        <v>154</v>
      </c>
      <c r="F38" t="s">
        <v>155</v>
      </c>
      <c r="G38" t="s">
        <v>1</v>
      </c>
      <c r="H38" t="s">
        <v>1</v>
      </c>
      <c r="I38" t="s">
        <v>1</v>
      </c>
      <c r="J38" s="30">
        <v>20.482643127441406</v>
      </c>
      <c r="K38" s="30">
        <v>20.344961000000001</v>
      </c>
      <c r="L38" s="30">
        <v>0.12738911999999999</v>
      </c>
      <c r="M38" s="12">
        <f t="shared" ref="M38:M40" si="10">J41-J38</f>
        <v>-4.604426383972168</v>
      </c>
      <c r="N38" s="7">
        <f>$N$2</f>
        <v>0.78081703186035156</v>
      </c>
      <c r="O38" s="7">
        <f>M38-N38</f>
        <v>-5.3852434158325195</v>
      </c>
      <c r="P38" s="12">
        <f t="shared" ref="P38" si="11">SQRT(L41^2+L38^2)</f>
        <v>0.17174466129110652</v>
      </c>
      <c r="Q38" s="9">
        <f>2^(-O38)</f>
        <v>41.794564296175238</v>
      </c>
      <c r="R38" s="9">
        <v>0.17174466129110652</v>
      </c>
      <c r="S38" s="8">
        <f>AVERAGE(Q38:Q40)</f>
        <v>35.254140906819359</v>
      </c>
      <c r="T38" s="7">
        <f>LOG(Q38,2)</f>
        <v>5.3852434158325195</v>
      </c>
      <c r="U38" s="1" t="s">
        <v>1</v>
      </c>
    </row>
    <row r="39" spans="1:24" ht="16" x14ac:dyDescent="0.2">
      <c r="B39">
        <v>59</v>
      </c>
      <c r="C39" t="s">
        <v>19</v>
      </c>
      <c r="D39" t="s">
        <v>177</v>
      </c>
      <c r="E39" t="s">
        <v>154</v>
      </c>
      <c r="F39" t="s">
        <v>155</v>
      </c>
      <c r="G39" t="s">
        <v>1</v>
      </c>
      <c r="H39" t="s">
        <v>1</v>
      </c>
      <c r="I39" t="s">
        <v>1</v>
      </c>
      <c r="J39" s="30">
        <v>20.320959091186523</v>
      </c>
      <c r="K39" s="30">
        <v>20.344961000000001</v>
      </c>
      <c r="L39" s="30">
        <v>0.12738911999999999</v>
      </c>
      <c r="M39" s="12">
        <f t="shared" si="10"/>
        <v>-4.3147983551025391</v>
      </c>
      <c r="N39" s="7">
        <f>$N$3</f>
        <v>0.74239158630371094</v>
      </c>
      <c r="O39" s="12">
        <f>M39-N39</f>
        <v>-5.05718994140625</v>
      </c>
      <c r="P39" s="12"/>
      <c r="Q39" s="11">
        <f>2^(-O39)</f>
        <v>33.293991638880094</v>
      </c>
      <c r="R39" s="11"/>
      <c r="S39" s="10"/>
      <c r="T39" s="12">
        <f>LOG(Q39,2)</f>
        <v>5.05718994140625</v>
      </c>
      <c r="U39" s="1" t="s">
        <v>1</v>
      </c>
    </row>
    <row r="40" spans="1:24" ht="16" x14ac:dyDescent="0.2">
      <c r="B40">
        <v>71</v>
      </c>
      <c r="C40" t="s">
        <v>18</v>
      </c>
      <c r="D40" t="s">
        <v>177</v>
      </c>
      <c r="E40" t="s">
        <v>154</v>
      </c>
      <c r="F40" t="s">
        <v>155</v>
      </c>
      <c r="G40" t="s">
        <v>1</v>
      </c>
      <c r="H40" t="s">
        <v>1</v>
      </c>
      <c r="I40" t="s">
        <v>1</v>
      </c>
      <c r="J40" s="30">
        <v>20.231279373168945</v>
      </c>
      <c r="K40" s="30">
        <v>20.344961000000001</v>
      </c>
      <c r="L40" s="30">
        <v>0.12738911999999999</v>
      </c>
      <c r="M40" s="12">
        <f t="shared" si="10"/>
        <v>-4.1231765747070312</v>
      </c>
      <c r="N40" s="7">
        <f>$N$4</f>
        <v>0.81576156616210938</v>
      </c>
      <c r="O40" s="12">
        <f>M40-N40</f>
        <v>-4.9389381408691406</v>
      </c>
      <c r="P40" s="12"/>
      <c r="Q40" s="11">
        <f>2^(-O40)</f>
        <v>30.673866785402748</v>
      </c>
      <c r="R40" s="11"/>
      <c r="S40" s="10"/>
      <c r="T40" s="12">
        <f>LOG(Q40,2)</f>
        <v>4.9389381408691406</v>
      </c>
      <c r="U40" s="1" t="s">
        <v>1</v>
      </c>
    </row>
    <row r="41" spans="1:24" ht="16" x14ac:dyDescent="0.2">
      <c r="B41">
        <v>47</v>
      </c>
      <c r="C41" t="s">
        <v>8</v>
      </c>
      <c r="D41" s="29" t="s">
        <v>148</v>
      </c>
      <c r="E41" t="s">
        <v>149</v>
      </c>
      <c r="F41" t="s">
        <v>2</v>
      </c>
      <c r="G41" t="s">
        <v>1</v>
      </c>
      <c r="H41" t="s">
        <v>1</v>
      </c>
      <c r="I41" t="s">
        <v>1</v>
      </c>
      <c r="J41" s="30">
        <v>15.878216743469238</v>
      </c>
      <c r="K41" s="30">
        <v>15.997494</v>
      </c>
      <c r="L41" s="30">
        <v>0.11518784999999999</v>
      </c>
      <c r="M41" s="12"/>
      <c r="N41" s="7"/>
      <c r="O41" s="7"/>
      <c r="P41" s="7"/>
      <c r="Q41" s="9"/>
      <c r="R41" s="9"/>
      <c r="S41" s="8"/>
      <c r="T41" s="7"/>
      <c r="U41" s="1" t="s">
        <v>1</v>
      </c>
      <c r="V41" s="6"/>
      <c r="W41" s="6"/>
      <c r="X41" s="6"/>
    </row>
    <row r="42" spans="1:24" ht="16" x14ac:dyDescent="0.2">
      <c r="B42">
        <v>59</v>
      </c>
      <c r="C42" t="s">
        <v>19</v>
      </c>
      <c r="D42"/>
      <c r="E42" t="s">
        <v>149</v>
      </c>
      <c r="F42" t="s">
        <v>2</v>
      </c>
      <c r="G42" t="s">
        <v>1</v>
      </c>
      <c r="H42" t="s">
        <v>1</v>
      </c>
      <c r="I42" t="s">
        <v>1</v>
      </c>
      <c r="J42" s="30">
        <v>16.006160736083984</v>
      </c>
      <c r="K42" s="30">
        <v>15.997494</v>
      </c>
      <c r="L42" s="30">
        <v>0.11518784999999999</v>
      </c>
      <c r="M42" s="12"/>
      <c r="N42" s="7"/>
      <c r="O42" s="7"/>
      <c r="P42" s="7"/>
      <c r="Q42" s="9"/>
      <c r="R42" s="9"/>
      <c r="S42" s="8"/>
      <c r="T42" s="7"/>
      <c r="U42" s="1" t="s">
        <v>1</v>
      </c>
      <c r="V42" s="6"/>
      <c r="W42" s="6"/>
      <c r="X42" s="6"/>
    </row>
    <row r="43" spans="1:24" ht="16" x14ac:dyDescent="0.2">
      <c r="B43">
        <v>71</v>
      </c>
      <c r="C43" t="s">
        <v>18</v>
      </c>
      <c r="D43"/>
      <c r="E43" t="s">
        <v>149</v>
      </c>
      <c r="F43" t="s">
        <v>2</v>
      </c>
      <c r="G43" t="s">
        <v>1</v>
      </c>
      <c r="H43" t="s">
        <v>1</v>
      </c>
      <c r="I43" t="s">
        <v>1</v>
      </c>
      <c r="J43" s="30">
        <v>16.108102798461914</v>
      </c>
      <c r="K43" s="30">
        <v>15.997494</v>
      </c>
      <c r="L43" s="30">
        <v>0.11518784999999999</v>
      </c>
      <c r="M43" s="21"/>
      <c r="N43" s="7"/>
      <c r="O43" s="7"/>
      <c r="P43" s="15"/>
      <c r="Q43" s="9"/>
      <c r="R43" s="9"/>
      <c r="S43" s="8"/>
      <c r="T43" s="7"/>
      <c r="U43" s="1" t="s">
        <v>1</v>
      </c>
      <c r="V43" s="6"/>
      <c r="W43" s="6"/>
      <c r="X43" s="6"/>
    </row>
    <row r="44" spans="1:24" s="19" customFormat="1" ht="16" x14ac:dyDescent="0.2">
      <c r="A44" s="27" t="s">
        <v>119</v>
      </c>
      <c r="B44">
        <v>48</v>
      </c>
      <c r="C44" t="s">
        <v>4</v>
      </c>
      <c r="D44" t="s">
        <v>178</v>
      </c>
      <c r="E44" t="s">
        <v>154</v>
      </c>
      <c r="F44" t="s">
        <v>155</v>
      </c>
      <c r="G44" t="s">
        <v>1</v>
      </c>
      <c r="H44" t="s">
        <v>1</v>
      </c>
      <c r="I44" t="s">
        <v>1</v>
      </c>
      <c r="J44" s="30">
        <v>24.195924758911133</v>
      </c>
      <c r="K44" s="30">
        <v>24.078783000000001</v>
      </c>
      <c r="L44" s="30">
        <v>0.17494155</v>
      </c>
      <c r="M44" s="12">
        <f t="shared" ref="M44:M46" si="12">J47-J44</f>
        <v>-5.5476245880126953</v>
      </c>
      <c r="N44" s="12">
        <f>$N$2</f>
        <v>0.78081703186035156</v>
      </c>
      <c r="O44" s="12">
        <f>M44-N44</f>
        <v>-6.3284416198730469</v>
      </c>
      <c r="P44" s="12">
        <f t="shared" ref="P44" si="13">SQRT(L47^2+L44^2)</f>
        <v>0.1852958645134718</v>
      </c>
      <c r="Q44" s="11">
        <f>2^(-O44)</f>
        <v>80.362003094917583</v>
      </c>
      <c r="R44" s="11">
        <v>0.1852958645134718</v>
      </c>
      <c r="S44" s="10">
        <f>AVERAGE(Q44:Q46)</f>
        <v>72.885994047002484</v>
      </c>
      <c r="T44" s="12">
        <f>LOG(Q44,2)</f>
        <v>6.3284416198730478</v>
      </c>
      <c r="U44" s="19" t="s">
        <v>1</v>
      </c>
    </row>
    <row r="45" spans="1:24" ht="16" x14ac:dyDescent="0.2">
      <c r="B45">
        <v>60</v>
      </c>
      <c r="C45" t="s">
        <v>13</v>
      </c>
      <c r="D45" t="s">
        <v>178</v>
      </c>
      <c r="E45" t="s">
        <v>154</v>
      </c>
      <c r="F45" t="s">
        <v>155</v>
      </c>
      <c r="G45" t="s">
        <v>1</v>
      </c>
      <c r="H45" t="s">
        <v>1</v>
      </c>
      <c r="I45" t="s">
        <v>1</v>
      </c>
      <c r="J45" s="30">
        <v>24.162736892700195</v>
      </c>
      <c r="K45" s="30">
        <v>24.078783000000001</v>
      </c>
      <c r="L45" s="30">
        <v>0.17494155</v>
      </c>
      <c r="M45" s="12">
        <f t="shared" si="12"/>
        <v>-5.520538330078125</v>
      </c>
      <c r="N45" s="7">
        <f>$N$3</f>
        <v>0.74239158630371094</v>
      </c>
      <c r="O45" s="7">
        <f>M45-N45</f>
        <v>-6.2629299163818359</v>
      </c>
      <c r="P45" s="12"/>
      <c r="Q45" s="11">
        <f>2^(-O45)</f>
        <v>76.794437840925497</v>
      </c>
      <c r="R45" s="11"/>
      <c r="S45" s="10"/>
      <c r="T45" s="7">
        <f>LOG(Q45,2)</f>
        <v>6.2629299163818359</v>
      </c>
      <c r="U45" s="1" t="s">
        <v>1</v>
      </c>
    </row>
    <row r="46" spans="1:24" ht="16" x14ac:dyDescent="0.2">
      <c r="B46">
        <v>72</v>
      </c>
      <c r="C46" t="s">
        <v>12</v>
      </c>
      <c r="D46" t="s">
        <v>178</v>
      </c>
      <c r="E46" t="s">
        <v>154</v>
      </c>
      <c r="F46" t="s">
        <v>155</v>
      </c>
      <c r="G46" t="s">
        <v>1</v>
      </c>
      <c r="H46" t="s">
        <v>1</v>
      </c>
      <c r="I46" t="s">
        <v>1</v>
      </c>
      <c r="J46" s="30">
        <v>23.877689361572266</v>
      </c>
      <c r="K46" s="30">
        <v>24.078783000000001</v>
      </c>
      <c r="L46" s="30">
        <v>0.17494155</v>
      </c>
      <c r="M46" s="12">
        <f t="shared" si="12"/>
        <v>-5.1267890930175781</v>
      </c>
      <c r="N46" s="7">
        <f>$N$4</f>
        <v>0.81576156616210938</v>
      </c>
      <c r="O46" s="7">
        <f>M46-N46</f>
        <v>-5.9425506591796875</v>
      </c>
      <c r="P46" s="12"/>
      <c r="Q46" s="11">
        <f>2^(-O46)</f>
        <v>61.501541205164351</v>
      </c>
      <c r="R46" s="11"/>
      <c r="S46" s="10"/>
      <c r="T46" s="7">
        <f>LOG(Q46,2)</f>
        <v>5.9425506591796866</v>
      </c>
      <c r="U46" s="1" t="s">
        <v>1</v>
      </c>
    </row>
    <row r="47" spans="1:24" ht="16" x14ac:dyDescent="0.2">
      <c r="B47">
        <v>48</v>
      </c>
      <c r="C47" t="s">
        <v>4</v>
      </c>
      <c r="D47" s="29" t="s">
        <v>150</v>
      </c>
      <c r="E47" t="s">
        <v>151</v>
      </c>
      <c r="F47" t="s">
        <v>2</v>
      </c>
      <c r="G47" t="s">
        <v>1</v>
      </c>
      <c r="H47" t="s">
        <v>1</v>
      </c>
      <c r="I47" t="s">
        <v>1</v>
      </c>
      <c r="J47" s="30">
        <v>18.648300170898438</v>
      </c>
      <c r="K47" s="30">
        <v>18.680465999999999</v>
      </c>
      <c r="L47" s="30">
        <v>6.1073820000000001E-2</v>
      </c>
      <c r="M47" s="12"/>
      <c r="N47" s="7"/>
      <c r="O47" s="7"/>
      <c r="P47" s="7"/>
      <c r="Q47" s="9"/>
      <c r="R47" s="9"/>
      <c r="S47" s="8"/>
      <c r="T47" s="7"/>
      <c r="U47" s="1" t="s">
        <v>1</v>
      </c>
      <c r="V47" s="6"/>
      <c r="W47" s="6"/>
      <c r="X47" s="6"/>
    </row>
    <row r="48" spans="1:24" ht="16" x14ac:dyDescent="0.2">
      <c r="B48">
        <v>60</v>
      </c>
      <c r="C48" t="s">
        <v>13</v>
      </c>
      <c r="D48"/>
      <c r="E48" t="s">
        <v>151</v>
      </c>
      <c r="F48" t="s">
        <v>2</v>
      </c>
      <c r="G48" t="s">
        <v>1</v>
      </c>
      <c r="H48" t="s">
        <v>1</v>
      </c>
      <c r="I48" t="s">
        <v>1</v>
      </c>
      <c r="J48" s="30">
        <v>18.64219856262207</v>
      </c>
      <c r="K48" s="30">
        <v>18.680465999999999</v>
      </c>
      <c r="L48" s="30">
        <v>6.1073820000000001E-2</v>
      </c>
      <c r="M48" s="12"/>
      <c r="N48" s="7"/>
      <c r="O48" s="7"/>
      <c r="P48" s="7"/>
      <c r="Q48" s="9"/>
      <c r="R48" s="9"/>
      <c r="S48" s="8"/>
      <c r="T48" s="7"/>
      <c r="U48" s="1" t="s">
        <v>1</v>
      </c>
      <c r="V48" s="6"/>
      <c r="W48" s="6"/>
      <c r="X48" s="6"/>
    </row>
    <row r="49" spans="1:25" s="13" customFormat="1" ht="16" x14ac:dyDescent="0.2">
      <c r="A49" s="18"/>
      <c r="B49">
        <v>72</v>
      </c>
      <c r="C49" t="s">
        <v>12</v>
      </c>
      <c r="D49"/>
      <c r="E49" t="s">
        <v>151</v>
      </c>
      <c r="F49" t="s">
        <v>2</v>
      </c>
      <c r="G49" t="s">
        <v>1</v>
      </c>
      <c r="H49" t="s">
        <v>1</v>
      </c>
      <c r="I49" t="s">
        <v>1</v>
      </c>
      <c r="J49" s="30">
        <v>18.750900268554688</v>
      </c>
      <c r="K49" s="30">
        <v>18.680465999999999</v>
      </c>
      <c r="L49" s="30">
        <v>6.1073820000000001E-2</v>
      </c>
      <c r="M49" s="21"/>
      <c r="N49" s="15"/>
      <c r="O49" s="15"/>
      <c r="P49" s="15"/>
      <c r="Q49" s="17"/>
      <c r="R49" s="17"/>
      <c r="S49" s="16"/>
      <c r="T49" s="15"/>
      <c r="U49" s="13" t="s">
        <v>1</v>
      </c>
      <c r="V49" s="14"/>
      <c r="W49" s="14"/>
      <c r="X49" s="14"/>
    </row>
    <row r="51" spans="1:25" s="13" customFormat="1" x14ac:dyDescent="0.15">
      <c r="A51" s="2"/>
      <c r="B51" s="26"/>
      <c r="C51" s="1"/>
      <c r="D51" s="1"/>
      <c r="E51" s="1"/>
      <c r="F51" s="1"/>
      <c r="G51" s="1"/>
      <c r="H51" s="1"/>
      <c r="I51" s="1"/>
      <c r="J51" s="28"/>
      <c r="K51" s="28"/>
      <c r="L51" s="20"/>
      <c r="M51" s="2"/>
      <c r="N51" s="2"/>
      <c r="O51" s="2"/>
      <c r="P51" s="2"/>
      <c r="Q51" s="4"/>
      <c r="R51" s="4"/>
      <c r="S51" s="3"/>
      <c r="T51" s="2"/>
      <c r="U51" s="1"/>
      <c r="V51" s="1"/>
      <c r="W51" s="1"/>
      <c r="X51" s="1"/>
      <c r="Y51" s="1"/>
    </row>
    <row r="52" spans="1:25" s="19" customFormat="1" x14ac:dyDescent="0.15">
      <c r="A52" s="2"/>
      <c r="B52" s="26"/>
      <c r="C52" s="1"/>
      <c r="D52" s="1"/>
      <c r="E52" s="1"/>
      <c r="F52" s="1"/>
      <c r="G52" s="1"/>
      <c r="H52" s="1"/>
      <c r="I52" s="1"/>
      <c r="J52" s="28"/>
      <c r="K52" s="28"/>
      <c r="L52" s="20"/>
      <c r="M52" s="2"/>
      <c r="N52" s="2"/>
      <c r="O52" s="2"/>
      <c r="P52" s="2"/>
      <c r="Q52" s="4"/>
      <c r="R52" s="4"/>
      <c r="S52" s="3"/>
      <c r="T52" s="2"/>
      <c r="U52" s="1"/>
      <c r="V52" s="1"/>
      <c r="W52" s="1"/>
      <c r="X52" s="1"/>
      <c r="Y52" s="1"/>
    </row>
    <row r="57" spans="1:25" s="13" customFormat="1" x14ac:dyDescent="0.15">
      <c r="A57" s="2"/>
      <c r="B57" s="26"/>
      <c r="C57" s="1"/>
      <c r="D57" s="1"/>
      <c r="E57" s="1"/>
      <c r="F57" s="1"/>
      <c r="G57" s="1"/>
      <c r="H57" s="1"/>
      <c r="I57" s="1"/>
      <c r="J57" s="28"/>
      <c r="K57" s="28"/>
      <c r="L57" s="20"/>
      <c r="M57" s="2"/>
      <c r="N57" s="2"/>
      <c r="O57" s="2"/>
      <c r="P57" s="2"/>
      <c r="Q57" s="4"/>
      <c r="R57" s="4"/>
      <c r="S57" s="3"/>
      <c r="T57" s="2"/>
      <c r="U57" s="1"/>
      <c r="V57" s="1"/>
      <c r="W57" s="1"/>
      <c r="X57" s="1"/>
      <c r="Y57" s="1"/>
    </row>
    <row r="58" spans="1:25" s="19" customFormat="1" x14ac:dyDescent="0.15">
      <c r="A58" s="2"/>
      <c r="B58" s="26"/>
      <c r="C58" s="1"/>
      <c r="D58" s="1"/>
      <c r="E58" s="1"/>
      <c r="F58" s="1"/>
      <c r="G58" s="1"/>
      <c r="H58" s="1"/>
      <c r="I58" s="1"/>
      <c r="J58" s="28"/>
      <c r="K58" s="28"/>
      <c r="L58" s="20"/>
      <c r="M58" s="2"/>
      <c r="N58" s="2"/>
      <c r="O58" s="2"/>
      <c r="P58" s="2"/>
      <c r="Q58" s="4"/>
      <c r="R58" s="4"/>
      <c r="S58" s="3"/>
      <c r="T58" s="2"/>
      <c r="U58" s="1"/>
      <c r="V58" s="1"/>
      <c r="W58" s="1"/>
      <c r="X58" s="1"/>
      <c r="Y58" s="1"/>
    </row>
    <row r="63" spans="1:25" s="13" customFormat="1" x14ac:dyDescent="0.15">
      <c r="A63" s="2"/>
      <c r="B63" s="26"/>
      <c r="C63" s="1"/>
      <c r="D63" s="1"/>
      <c r="E63" s="1"/>
      <c r="F63" s="1"/>
      <c r="G63" s="1"/>
      <c r="H63" s="1"/>
      <c r="I63" s="1"/>
      <c r="J63" s="28"/>
      <c r="K63" s="28"/>
      <c r="L63" s="20"/>
      <c r="M63" s="2"/>
      <c r="N63" s="2"/>
      <c r="O63" s="2"/>
      <c r="P63" s="2"/>
      <c r="Q63" s="4"/>
      <c r="R63" s="4"/>
      <c r="S63" s="3"/>
      <c r="T63" s="2"/>
      <c r="U63" s="1"/>
      <c r="V63" s="1"/>
      <c r="W63" s="1"/>
      <c r="X63" s="1"/>
      <c r="Y63" s="1"/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EXP250226 n1</vt:lpstr>
      <vt:lpstr>EXP250226 n2</vt:lpstr>
      <vt:lpstr>EXP250226 n3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2023-05-11T16:39:47Z</dcterms:created>
  <dcterms:modified xsi:type="dcterms:W3CDTF">2025-07-16T19:27:54Z</dcterms:modified>
</cp:coreProperties>
</file>