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fsmresfiles/Medicine/InfectiousDiseases/DAquila_Lab/Cristina /Manuscript/MLN Paper Data/MLN Paper Data/Figure 6 - TAR and Long LTR/"/>
    </mc:Choice>
  </mc:AlternateContent>
  <xr:revisionPtr revIDLastSave="0" documentId="8_{1D498D58-D575-DC41-8AA8-B56334317438}" xr6:coauthVersionLast="47" xr6:coauthVersionMax="47" xr10:uidLastSave="{00000000-0000-0000-0000-000000000000}"/>
  <bookViews>
    <workbookView xWindow="0" yWindow="500" windowWidth="28800" windowHeight="17500" activeTab="6" xr2:uid="{1A1708DE-8D6A-F244-B763-C696782BBA50}"/>
  </bookViews>
  <sheets>
    <sheet name="Bio Rep 1" sheetId="4" state="hidden" r:id="rId1"/>
    <sheet name="Bio Rep 2" sheetId="6" state="hidden" r:id="rId2"/>
    <sheet name="Bio Rep 3" sheetId="7" state="hidden" r:id="rId3"/>
    <sheet name="Bio Rep 1 (2)" sheetId="8" state="hidden" r:id="rId4"/>
    <sheet name="Plate Layout " sheetId="15" r:id="rId5"/>
    <sheet name="bio rep1 - TNFa" sheetId="12" r:id="rId6"/>
    <sheet name="bio rep1 - PMAi" sheetId="18" r:id="rId7"/>
    <sheet name="bio rep2 - TNFa" sheetId="19" r:id="rId8"/>
    <sheet name="bio rep2 - PMAi" sheetId="20" r:id="rId9"/>
    <sheet name="bio rep3 - TNFa" sheetId="21" r:id="rId10"/>
    <sheet name="bio rep3 - PMAi" sheetId="22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3" i="20" l="1"/>
  <c r="P69" i="22"/>
  <c r="S69" i="22" s="1"/>
  <c r="O69" i="22"/>
  <c r="P66" i="22"/>
  <c r="S66" i="22" s="1"/>
  <c r="O66" i="22"/>
  <c r="P63" i="22"/>
  <c r="S63" i="22" s="1"/>
  <c r="O63" i="22"/>
  <c r="P57" i="22"/>
  <c r="S57" i="22" s="1"/>
  <c r="O57" i="22"/>
  <c r="P54" i="22"/>
  <c r="S54" i="22" s="1"/>
  <c r="O54" i="22"/>
  <c r="P51" i="22"/>
  <c r="S51" i="22" s="1"/>
  <c r="O51" i="22"/>
  <c r="P45" i="22"/>
  <c r="S45" i="22" s="1"/>
  <c r="O45" i="22"/>
  <c r="P42" i="22"/>
  <c r="S42" i="22" s="1"/>
  <c r="O42" i="22"/>
  <c r="P39" i="22"/>
  <c r="S39" i="22" s="1"/>
  <c r="O39" i="22"/>
  <c r="P33" i="22"/>
  <c r="S33" i="22" s="1"/>
  <c r="O33" i="22"/>
  <c r="P30" i="22"/>
  <c r="S30" i="22" s="1"/>
  <c r="O30" i="22"/>
  <c r="P27" i="22"/>
  <c r="S27" i="22" s="1"/>
  <c r="O27" i="22"/>
  <c r="P21" i="22"/>
  <c r="S21" i="22" s="1"/>
  <c r="O21" i="22"/>
  <c r="P18" i="22"/>
  <c r="S18" i="22" s="1"/>
  <c r="O18" i="22"/>
  <c r="P15" i="22"/>
  <c r="S15" i="22" s="1"/>
  <c r="O15" i="22"/>
  <c r="P9" i="22"/>
  <c r="S9" i="22" s="1"/>
  <c r="O9" i="22"/>
  <c r="P6" i="22"/>
  <c r="S6" i="22" s="1"/>
  <c r="O6" i="22"/>
  <c r="Q6" i="22" s="1"/>
  <c r="P3" i="22"/>
  <c r="S3" i="22" s="1"/>
  <c r="O3" i="22"/>
  <c r="P69" i="21"/>
  <c r="S69" i="21" s="1"/>
  <c r="O69" i="21"/>
  <c r="P66" i="21"/>
  <c r="S66" i="21" s="1"/>
  <c r="O66" i="21"/>
  <c r="P63" i="21"/>
  <c r="S63" i="21" s="1"/>
  <c r="O63" i="21"/>
  <c r="P57" i="21"/>
  <c r="S57" i="21" s="1"/>
  <c r="O57" i="21"/>
  <c r="P54" i="21"/>
  <c r="S54" i="21" s="1"/>
  <c r="O54" i="21"/>
  <c r="P51" i="21"/>
  <c r="S51" i="21" s="1"/>
  <c r="O51" i="21"/>
  <c r="P45" i="21"/>
  <c r="S45" i="21" s="1"/>
  <c r="O45" i="21"/>
  <c r="P42" i="21"/>
  <c r="S42" i="21" s="1"/>
  <c r="O42" i="21"/>
  <c r="P39" i="21"/>
  <c r="S39" i="21" s="1"/>
  <c r="O39" i="21"/>
  <c r="P33" i="21"/>
  <c r="S33" i="21" s="1"/>
  <c r="O33" i="21"/>
  <c r="P30" i="21"/>
  <c r="S30" i="21" s="1"/>
  <c r="O30" i="21"/>
  <c r="P27" i="21"/>
  <c r="S27" i="21" s="1"/>
  <c r="O27" i="21"/>
  <c r="P21" i="21"/>
  <c r="S21" i="21" s="1"/>
  <c r="O21" i="21"/>
  <c r="P18" i="21"/>
  <c r="S18" i="21" s="1"/>
  <c r="O18" i="21"/>
  <c r="P15" i="21"/>
  <c r="S15" i="21" s="1"/>
  <c r="O15" i="21"/>
  <c r="P9" i="21"/>
  <c r="S9" i="21" s="1"/>
  <c r="O9" i="21"/>
  <c r="P6" i="21"/>
  <c r="S6" i="21" s="1"/>
  <c r="O6" i="21"/>
  <c r="P3" i="21"/>
  <c r="S3" i="21" s="1"/>
  <c r="O3" i="21"/>
  <c r="P69" i="20"/>
  <c r="S69" i="20" s="1"/>
  <c r="O69" i="20"/>
  <c r="P66" i="20"/>
  <c r="S66" i="20" s="1"/>
  <c r="O66" i="20"/>
  <c r="P63" i="20"/>
  <c r="S63" i="20" s="1"/>
  <c r="O63" i="20"/>
  <c r="P57" i="20"/>
  <c r="S57" i="20" s="1"/>
  <c r="O57" i="20"/>
  <c r="P54" i="20"/>
  <c r="S54" i="20" s="1"/>
  <c r="O54" i="20"/>
  <c r="P51" i="20"/>
  <c r="S51" i="20" s="1"/>
  <c r="O51" i="20"/>
  <c r="P45" i="20"/>
  <c r="S45" i="20" s="1"/>
  <c r="O45" i="20"/>
  <c r="P42" i="20"/>
  <c r="S42" i="20" s="1"/>
  <c r="O42" i="20"/>
  <c r="P39" i="20"/>
  <c r="S39" i="20" s="1"/>
  <c r="O39" i="20"/>
  <c r="P33" i="20"/>
  <c r="S33" i="20" s="1"/>
  <c r="O33" i="20"/>
  <c r="P30" i="20"/>
  <c r="S30" i="20" s="1"/>
  <c r="O30" i="20"/>
  <c r="P27" i="20"/>
  <c r="S27" i="20" s="1"/>
  <c r="O27" i="20"/>
  <c r="P21" i="20"/>
  <c r="S21" i="20" s="1"/>
  <c r="O21" i="20"/>
  <c r="P18" i="20"/>
  <c r="S18" i="20" s="1"/>
  <c r="O18" i="20"/>
  <c r="P15" i="20"/>
  <c r="S15" i="20" s="1"/>
  <c r="O15" i="20"/>
  <c r="P9" i="20"/>
  <c r="S9" i="20" s="1"/>
  <c r="O9" i="20"/>
  <c r="P6" i="20"/>
  <c r="S6" i="20" s="1"/>
  <c r="O6" i="20"/>
  <c r="P3" i="20"/>
  <c r="O3" i="20"/>
  <c r="P69" i="19"/>
  <c r="S69" i="19" s="1"/>
  <c r="O69" i="19"/>
  <c r="P66" i="19"/>
  <c r="S66" i="19" s="1"/>
  <c r="O66" i="19"/>
  <c r="P63" i="19"/>
  <c r="S63" i="19" s="1"/>
  <c r="O63" i="19"/>
  <c r="P57" i="19"/>
  <c r="S57" i="19" s="1"/>
  <c r="O57" i="19"/>
  <c r="P54" i="19"/>
  <c r="S54" i="19" s="1"/>
  <c r="O54" i="19"/>
  <c r="P51" i="19"/>
  <c r="S51" i="19" s="1"/>
  <c r="O51" i="19"/>
  <c r="P45" i="19"/>
  <c r="S45" i="19" s="1"/>
  <c r="O45" i="19"/>
  <c r="P42" i="19"/>
  <c r="S42" i="19" s="1"/>
  <c r="O42" i="19"/>
  <c r="P39" i="19"/>
  <c r="S39" i="19" s="1"/>
  <c r="O39" i="19"/>
  <c r="P33" i="19"/>
  <c r="S33" i="19" s="1"/>
  <c r="O33" i="19"/>
  <c r="P30" i="19"/>
  <c r="S30" i="19" s="1"/>
  <c r="O30" i="19"/>
  <c r="P27" i="19"/>
  <c r="S27" i="19" s="1"/>
  <c r="O27" i="19"/>
  <c r="P21" i="19"/>
  <c r="S21" i="19" s="1"/>
  <c r="O21" i="19"/>
  <c r="P18" i="19"/>
  <c r="S18" i="19" s="1"/>
  <c r="O18" i="19"/>
  <c r="P15" i="19"/>
  <c r="S15" i="19" s="1"/>
  <c r="O15" i="19"/>
  <c r="P9" i="19"/>
  <c r="S9" i="19" s="1"/>
  <c r="O9" i="19"/>
  <c r="P6" i="19"/>
  <c r="S6" i="19" s="1"/>
  <c r="O6" i="19"/>
  <c r="P3" i="19"/>
  <c r="S3" i="19" s="1"/>
  <c r="O3" i="19"/>
  <c r="P69" i="18"/>
  <c r="S69" i="18" s="1"/>
  <c r="O69" i="18"/>
  <c r="P66" i="18"/>
  <c r="S66" i="18" s="1"/>
  <c r="O66" i="18"/>
  <c r="P63" i="18"/>
  <c r="S63" i="18" s="1"/>
  <c r="O63" i="18"/>
  <c r="P57" i="18"/>
  <c r="S57" i="18" s="1"/>
  <c r="O57" i="18"/>
  <c r="P54" i="18"/>
  <c r="S54" i="18" s="1"/>
  <c r="O54" i="18"/>
  <c r="P51" i="18"/>
  <c r="S51" i="18" s="1"/>
  <c r="O51" i="18"/>
  <c r="P45" i="18"/>
  <c r="S45" i="18" s="1"/>
  <c r="O45" i="18"/>
  <c r="P42" i="18"/>
  <c r="S42" i="18" s="1"/>
  <c r="O42" i="18"/>
  <c r="P39" i="18"/>
  <c r="S39" i="18" s="1"/>
  <c r="O39" i="18"/>
  <c r="P33" i="18"/>
  <c r="S33" i="18" s="1"/>
  <c r="O33" i="18"/>
  <c r="P30" i="18"/>
  <c r="S30" i="18" s="1"/>
  <c r="O30" i="18"/>
  <c r="P27" i="18"/>
  <c r="S27" i="18" s="1"/>
  <c r="O27" i="18"/>
  <c r="P21" i="18"/>
  <c r="S21" i="18" s="1"/>
  <c r="O21" i="18"/>
  <c r="P18" i="18"/>
  <c r="S18" i="18" s="1"/>
  <c r="O18" i="18"/>
  <c r="P15" i="18"/>
  <c r="S15" i="18" s="1"/>
  <c r="O15" i="18"/>
  <c r="P9" i="18"/>
  <c r="S9" i="18" s="1"/>
  <c r="O9" i="18"/>
  <c r="P6" i="18"/>
  <c r="S6" i="18" s="1"/>
  <c r="O6" i="18"/>
  <c r="P3" i="18"/>
  <c r="S3" i="18" s="1"/>
  <c r="O3" i="18"/>
  <c r="Q3" i="18" s="1"/>
  <c r="Q63" i="18" s="1"/>
  <c r="R63" i="18" s="1"/>
  <c r="T63" i="18" s="1"/>
  <c r="U63" i="18" s="1"/>
  <c r="P69" i="12"/>
  <c r="S69" i="12" s="1"/>
  <c r="O69" i="12"/>
  <c r="P57" i="12"/>
  <c r="S57" i="12" s="1"/>
  <c r="O57" i="12"/>
  <c r="P45" i="12"/>
  <c r="S45" i="12" s="1"/>
  <c r="O45" i="12"/>
  <c r="P33" i="12"/>
  <c r="S33" i="12" s="1"/>
  <c r="O33" i="12"/>
  <c r="P21" i="12"/>
  <c r="S21" i="12" s="1"/>
  <c r="O21" i="12"/>
  <c r="P9" i="12"/>
  <c r="S9" i="12" s="1"/>
  <c r="O9" i="12"/>
  <c r="Q9" i="12" s="1"/>
  <c r="P66" i="12"/>
  <c r="S66" i="12" s="1"/>
  <c r="O66" i="12"/>
  <c r="P63" i="12"/>
  <c r="S63" i="12" s="1"/>
  <c r="O63" i="12"/>
  <c r="P54" i="12"/>
  <c r="S54" i="12" s="1"/>
  <c r="O54" i="12"/>
  <c r="P51" i="12"/>
  <c r="S51" i="12" s="1"/>
  <c r="O51" i="12"/>
  <c r="O15" i="12"/>
  <c r="P42" i="12"/>
  <c r="S42" i="12" s="1"/>
  <c r="O42" i="12"/>
  <c r="P39" i="12"/>
  <c r="S39" i="12" s="1"/>
  <c r="O39" i="12"/>
  <c r="P30" i="12"/>
  <c r="S30" i="12" s="1"/>
  <c r="O30" i="12"/>
  <c r="P27" i="12"/>
  <c r="S27" i="12" s="1"/>
  <c r="O27" i="12"/>
  <c r="P18" i="12"/>
  <c r="S18" i="12" s="1"/>
  <c r="O18" i="12"/>
  <c r="P15" i="12"/>
  <c r="S15" i="12" s="1"/>
  <c r="P6" i="12"/>
  <c r="S6" i="12" s="1"/>
  <c r="O6" i="12"/>
  <c r="Q6" i="12" s="1"/>
  <c r="Q18" i="12" s="1"/>
  <c r="P3" i="12"/>
  <c r="S3" i="12" s="1"/>
  <c r="O3" i="12"/>
  <c r="Q3" i="12" s="1"/>
  <c r="Q27" i="12" s="1"/>
  <c r="M3" i="6"/>
  <c r="R3" i="8"/>
  <c r="O6" i="8"/>
  <c r="O3" i="8"/>
  <c r="N33" i="8"/>
  <c r="Q33" i="8" s="1"/>
  <c r="M33" i="8"/>
  <c r="N30" i="8"/>
  <c r="Q30" i="8" s="1"/>
  <c r="M30" i="8"/>
  <c r="Q24" i="8"/>
  <c r="N24" i="8"/>
  <c r="M24" i="8"/>
  <c r="Q21" i="8"/>
  <c r="N21" i="8"/>
  <c r="M21" i="8"/>
  <c r="N15" i="8"/>
  <c r="Q15" i="8" s="1"/>
  <c r="M15" i="8"/>
  <c r="N12" i="8"/>
  <c r="Q12" i="8" s="1"/>
  <c r="M12" i="8"/>
  <c r="N6" i="8"/>
  <c r="Q6" i="8" s="1"/>
  <c r="M6" i="8"/>
  <c r="Q3" i="8"/>
  <c r="N3" i="8"/>
  <c r="M3" i="8"/>
  <c r="M33" i="7"/>
  <c r="M3" i="7"/>
  <c r="O3" i="7" s="1"/>
  <c r="P3" i="7" s="1"/>
  <c r="R3" i="7" s="1"/>
  <c r="N3" i="7"/>
  <c r="Q3" i="7" s="1"/>
  <c r="M6" i="7"/>
  <c r="O6" i="7" s="1"/>
  <c r="N6" i="7"/>
  <c r="Q6" i="7" s="1"/>
  <c r="N33" i="7"/>
  <c r="Q33" i="7" s="1"/>
  <c r="N30" i="7"/>
  <c r="Q30" i="7" s="1"/>
  <c r="M30" i="7"/>
  <c r="N24" i="7"/>
  <c r="Q24" i="7" s="1"/>
  <c r="M24" i="7"/>
  <c r="N21" i="7"/>
  <c r="Q21" i="7" s="1"/>
  <c r="M21" i="7"/>
  <c r="N15" i="7"/>
  <c r="Q15" i="7" s="1"/>
  <c r="M15" i="7"/>
  <c r="N12" i="7"/>
  <c r="Q12" i="7" s="1"/>
  <c r="M12" i="7"/>
  <c r="N33" i="6"/>
  <c r="Q33" i="6" s="1"/>
  <c r="M33" i="6"/>
  <c r="N30" i="6"/>
  <c r="Q30" i="6" s="1"/>
  <c r="M30" i="6"/>
  <c r="N24" i="6"/>
  <c r="Q24" i="6" s="1"/>
  <c r="M24" i="6"/>
  <c r="N21" i="6"/>
  <c r="Q21" i="6" s="1"/>
  <c r="M21" i="6"/>
  <c r="N15" i="6"/>
  <c r="Q15" i="6" s="1"/>
  <c r="M15" i="6"/>
  <c r="N12" i="6"/>
  <c r="Q12" i="6" s="1"/>
  <c r="M12" i="6"/>
  <c r="N6" i="6"/>
  <c r="Q6" i="6" s="1"/>
  <c r="M6" i="6"/>
  <c r="N3" i="6"/>
  <c r="Q3" i="6" s="1"/>
  <c r="O6" i="4"/>
  <c r="O3" i="4"/>
  <c r="R12" i="4"/>
  <c r="R15" i="4"/>
  <c r="R21" i="4"/>
  <c r="R24" i="4"/>
  <c r="R30" i="4"/>
  <c r="R33" i="4"/>
  <c r="R6" i="4"/>
  <c r="Q54" i="22" l="1"/>
  <c r="R54" i="22" s="1"/>
  <c r="T54" i="22" s="1"/>
  <c r="U54" i="22" s="1"/>
  <c r="Q30" i="22"/>
  <c r="Q42" i="22"/>
  <c r="Q18" i="22"/>
  <c r="R18" i="22" s="1"/>
  <c r="T18" i="22" s="1"/>
  <c r="U18" i="22" s="1"/>
  <c r="Q66" i="22"/>
  <c r="R66" i="22" s="1"/>
  <c r="T66" i="22" s="1"/>
  <c r="U66" i="22" s="1"/>
  <c r="R9" i="22"/>
  <c r="T9" i="22" s="1"/>
  <c r="U9" i="22" s="1"/>
  <c r="R42" i="22"/>
  <c r="T42" i="22" s="1"/>
  <c r="U42" i="22" s="1"/>
  <c r="R3" i="22"/>
  <c r="T3" i="22" s="1"/>
  <c r="U3" i="22" s="1"/>
  <c r="R30" i="22"/>
  <c r="T30" i="22" s="1"/>
  <c r="U30" i="22" s="1"/>
  <c r="Q9" i="22"/>
  <c r="Q3" i="22"/>
  <c r="R6" i="22"/>
  <c r="T6" i="22" s="1"/>
  <c r="U6" i="22" s="1"/>
  <c r="Q9" i="21"/>
  <c r="Q6" i="21"/>
  <c r="Q3" i="21"/>
  <c r="Q6" i="20"/>
  <c r="Q3" i="20"/>
  <c r="Q9" i="20"/>
  <c r="Q9" i="19"/>
  <c r="R9" i="19" s="1"/>
  <c r="T9" i="19" s="1"/>
  <c r="U9" i="19" s="1"/>
  <c r="Q6" i="19"/>
  <c r="Q3" i="19"/>
  <c r="Q6" i="18"/>
  <c r="Q27" i="18"/>
  <c r="R27" i="18" s="1"/>
  <c r="T27" i="18" s="1"/>
  <c r="U27" i="18" s="1"/>
  <c r="Q15" i="18"/>
  <c r="R15" i="18" s="1"/>
  <c r="T15" i="18" s="1"/>
  <c r="U15" i="18" s="1"/>
  <c r="Q51" i="18"/>
  <c r="R51" i="18" s="1"/>
  <c r="T51" i="18" s="1"/>
  <c r="U51" i="18" s="1"/>
  <c r="Q9" i="18"/>
  <c r="Q39" i="18"/>
  <c r="R39" i="18" s="1"/>
  <c r="T39" i="18" s="1"/>
  <c r="U39" i="18" s="1"/>
  <c r="R3" i="18"/>
  <c r="T3" i="18" s="1"/>
  <c r="U3" i="18" s="1"/>
  <c r="Q69" i="12"/>
  <c r="R69" i="12" s="1"/>
  <c r="T69" i="12" s="1"/>
  <c r="U69" i="12" s="1"/>
  <c r="Q33" i="12"/>
  <c r="R33" i="12" s="1"/>
  <c r="T33" i="12" s="1"/>
  <c r="U33" i="12" s="1"/>
  <c r="Q21" i="12"/>
  <c r="R21" i="12" s="1"/>
  <c r="T21" i="12" s="1"/>
  <c r="U21" i="12" s="1"/>
  <c r="Q57" i="12"/>
  <c r="R57" i="12" s="1"/>
  <c r="T57" i="12" s="1"/>
  <c r="U57" i="12" s="1"/>
  <c r="Q45" i="12"/>
  <c r="R45" i="12" s="1"/>
  <c r="T45" i="12" s="1"/>
  <c r="U45" i="12" s="1"/>
  <c r="R9" i="12"/>
  <c r="T9" i="12" s="1"/>
  <c r="U9" i="12" s="1"/>
  <c r="Q54" i="12"/>
  <c r="R54" i="12" s="1"/>
  <c r="T54" i="12" s="1"/>
  <c r="U54" i="12" s="1"/>
  <c r="Q63" i="12"/>
  <c r="R63" i="12" s="1"/>
  <c r="T63" i="12" s="1"/>
  <c r="U63" i="12" s="1"/>
  <c r="Q66" i="12"/>
  <c r="R66" i="12" s="1"/>
  <c r="T66" i="12" s="1"/>
  <c r="U66" i="12" s="1"/>
  <c r="Q51" i="12"/>
  <c r="R51" i="12" s="1"/>
  <c r="T51" i="12" s="1"/>
  <c r="U51" i="12" s="1"/>
  <c r="R27" i="12"/>
  <c r="T27" i="12" s="1"/>
  <c r="U27" i="12" s="1"/>
  <c r="R18" i="12"/>
  <c r="T18" i="12" s="1"/>
  <c r="U18" i="12" s="1"/>
  <c r="Q15" i="12"/>
  <c r="R15" i="12" s="1"/>
  <c r="T15" i="12" s="1"/>
  <c r="U15" i="12" s="1"/>
  <c r="R3" i="12"/>
  <c r="T3" i="12" s="1"/>
  <c r="U3" i="12" s="1"/>
  <c r="Q42" i="12"/>
  <c r="R42" i="12" s="1"/>
  <c r="T42" i="12" s="1"/>
  <c r="U42" i="12" s="1"/>
  <c r="Q39" i="12"/>
  <c r="R39" i="12" s="1"/>
  <c r="T39" i="12" s="1"/>
  <c r="U39" i="12" s="1"/>
  <c r="Q30" i="12"/>
  <c r="R30" i="12" s="1"/>
  <c r="T30" i="12" s="1"/>
  <c r="U30" i="12" s="1"/>
  <c r="R6" i="12"/>
  <c r="T6" i="12" s="1"/>
  <c r="U6" i="12" s="1"/>
  <c r="P6" i="7"/>
  <c r="R6" i="7" s="1"/>
  <c r="O3" i="6"/>
  <c r="O12" i="6"/>
  <c r="P12" i="6" s="1"/>
  <c r="R12" i="6" s="1"/>
  <c r="S12" i="6" s="1"/>
  <c r="O6" i="6"/>
  <c r="Q21" i="4"/>
  <c r="N12" i="4"/>
  <c r="Q12" i="4" s="1"/>
  <c r="N15" i="4"/>
  <c r="Q15" i="4" s="1"/>
  <c r="N21" i="4"/>
  <c r="N24" i="4"/>
  <c r="Q24" i="4" s="1"/>
  <c r="N30" i="4"/>
  <c r="Q30" i="4" s="1"/>
  <c r="N33" i="4"/>
  <c r="Q33" i="4" s="1"/>
  <c r="N6" i="4"/>
  <c r="Q6" i="4" s="1"/>
  <c r="N3" i="4"/>
  <c r="Q3" i="4" s="1"/>
  <c r="M12" i="4"/>
  <c r="M15" i="4"/>
  <c r="M21" i="4"/>
  <c r="M24" i="4"/>
  <c r="M30" i="4"/>
  <c r="M33" i="4"/>
  <c r="M6" i="4"/>
  <c r="M3" i="4"/>
  <c r="Q63" i="22" l="1"/>
  <c r="R63" i="22" s="1"/>
  <c r="T63" i="22" s="1"/>
  <c r="U63" i="22" s="1"/>
  <c r="Q15" i="22"/>
  <c r="R15" i="22" s="1"/>
  <c r="T15" i="22" s="1"/>
  <c r="U15" i="22" s="1"/>
  <c r="Q51" i="22"/>
  <c r="R51" i="22" s="1"/>
  <c r="T51" i="22" s="1"/>
  <c r="U51" i="22" s="1"/>
  <c r="Q27" i="22"/>
  <c r="R27" i="22" s="1"/>
  <c r="T27" i="22" s="1"/>
  <c r="U27" i="22" s="1"/>
  <c r="Q39" i="22"/>
  <c r="R39" i="22" s="1"/>
  <c r="T39" i="22" s="1"/>
  <c r="U39" i="22" s="1"/>
  <c r="Q21" i="22"/>
  <c r="R21" i="22" s="1"/>
  <c r="T21" i="22" s="1"/>
  <c r="U21" i="22" s="1"/>
  <c r="Q69" i="22"/>
  <c r="R69" i="22" s="1"/>
  <c r="T69" i="22" s="1"/>
  <c r="U69" i="22" s="1"/>
  <c r="Q45" i="22"/>
  <c r="R45" i="22" s="1"/>
  <c r="T45" i="22" s="1"/>
  <c r="U45" i="22" s="1"/>
  <c r="Q57" i="22"/>
  <c r="R57" i="22" s="1"/>
  <c r="T57" i="22" s="1"/>
  <c r="U57" i="22" s="1"/>
  <c r="Q33" i="22"/>
  <c r="R33" i="22" s="1"/>
  <c r="T33" i="22" s="1"/>
  <c r="U33" i="22" s="1"/>
  <c r="Q27" i="21"/>
  <c r="R27" i="21" s="1"/>
  <c r="T27" i="21" s="1"/>
  <c r="U27" i="21" s="1"/>
  <c r="Q63" i="21"/>
  <c r="R63" i="21" s="1"/>
  <c r="T63" i="21" s="1"/>
  <c r="U63" i="21" s="1"/>
  <c r="Q39" i="21"/>
  <c r="R39" i="21" s="1"/>
  <c r="T39" i="21" s="1"/>
  <c r="U39" i="21" s="1"/>
  <c r="Q15" i="21"/>
  <c r="R15" i="21" s="1"/>
  <c r="T15" i="21" s="1"/>
  <c r="U15" i="21" s="1"/>
  <c r="Q51" i="21"/>
  <c r="R51" i="21" s="1"/>
  <c r="T51" i="21" s="1"/>
  <c r="U51" i="21" s="1"/>
  <c r="Q54" i="21"/>
  <c r="R54" i="21" s="1"/>
  <c r="T54" i="21" s="1"/>
  <c r="U54" i="21" s="1"/>
  <c r="Q30" i="21"/>
  <c r="R30" i="21" s="1"/>
  <c r="T30" i="21" s="1"/>
  <c r="U30" i="21" s="1"/>
  <c r="Q66" i="21"/>
  <c r="R66" i="21" s="1"/>
  <c r="T66" i="21" s="1"/>
  <c r="U66" i="21" s="1"/>
  <c r="Q42" i="21"/>
  <c r="R42" i="21" s="1"/>
  <c r="T42" i="21" s="1"/>
  <c r="U42" i="21" s="1"/>
  <c r="Q18" i="21"/>
  <c r="R18" i="21" s="1"/>
  <c r="T18" i="21" s="1"/>
  <c r="U18" i="21" s="1"/>
  <c r="Q21" i="21"/>
  <c r="R21" i="21" s="1"/>
  <c r="T21" i="21" s="1"/>
  <c r="U21" i="21" s="1"/>
  <c r="Q57" i="21"/>
  <c r="R57" i="21" s="1"/>
  <c r="T57" i="21" s="1"/>
  <c r="U57" i="21" s="1"/>
  <c r="Q33" i="21"/>
  <c r="R33" i="21" s="1"/>
  <c r="T33" i="21" s="1"/>
  <c r="U33" i="21" s="1"/>
  <c r="Q69" i="21"/>
  <c r="R69" i="21" s="1"/>
  <c r="T69" i="21" s="1"/>
  <c r="U69" i="21" s="1"/>
  <c r="Q45" i="21"/>
  <c r="R45" i="21" s="1"/>
  <c r="T45" i="21" s="1"/>
  <c r="U45" i="21" s="1"/>
  <c r="R9" i="21"/>
  <c r="T9" i="21" s="1"/>
  <c r="U9" i="21" s="1"/>
  <c r="R3" i="21"/>
  <c r="T3" i="21" s="1"/>
  <c r="U3" i="21" s="1"/>
  <c r="R6" i="21"/>
  <c r="T6" i="21" s="1"/>
  <c r="U6" i="21" s="1"/>
  <c r="Q21" i="20"/>
  <c r="R21" i="20" s="1"/>
  <c r="T21" i="20" s="1"/>
  <c r="U21" i="20" s="1"/>
  <c r="Q69" i="20"/>
  <c r="R69" i="20" s="1"/>
  <c r="T69" i="20" s="1"/>
  <c r="U69" i="20" s="1"/>
  <c r="Q45" i="20"/>
  <c r="R45" i="20" s="1"/>
  <c r="T45" i="20" s="1"/>
  <c r="U45" i="20" s="1"/>
  <c r="Q57" i="20"/>
  <c r="R57" i="20" s="1"/>
  <c r="T57" i="20" s="1"/>
  <c r="U57" i="20" s="1"/>
  <c r="Q33" i="20"/>
  <c r="R33" i="20" s="1"/>
  <c r="T33" i="20" s="1"/>
  <c r="U33" i="20" s="1"/>
  <c r="Q63" i="20"/>
  <c r="R63" i="20" s="1"/>
  <c r="T63" i="20" s="1"/>
  <c r="U63" i="20" s="1"/>
  <c r="Q27" i="20"/>
  <c r="R27" i="20" s="1"/>
  <c r="T27" i="20" s="1"/>
  <c r="U27" i="20" s="1"/>
  <c r="Q39" i="20"/>
  <c r="R39" i="20" s="1"/>
  <c r="T39" i="20" s="1"/>
  <c r="U39" i="20" s="1"/>
  <c r="Q15" i="20"/>
  <c r="R15" i="20" s="1"/>
  <c r="T15" i="20" s="1"/>
  <c r="U15" i="20" s="1"/>
  <c r="Q51" i="20"/>
  <c r="R51" i="20" s="1"/>
  <c r="T51" i="20" s="1"/>
  <c r="U51" i="20" s="1"/>
  <c r="Q54" i="20"/>
  <c r="R54" i="20" s="1"/>
  <c r="T54" i="20" s="1"/>
  <c r="U54" i="20" s="1"/>
  <c r="Q18" i="20"/>
  <c r="R18" i="20" s="1"/>
  <c r="T18" i="20" s="1"/>
  <c r="U18" i="20" s="1"/>
  <c r="Q30" i="20"/>
  <c r="R30" i="20" s="1"/>
  <c r="T30" i="20" s="1"/>
  <c r="U30" i="20" s="1"/>
  <c r="Q66" i="20"/>
  <c r="R66" i="20" s="1"/>
  <c r="T66" i="20" s="1"/>
  <c r="U66" i="20" s="1"/>
  <c r="Q42" i="20"/>
  <c r="R42" i="20" s="1"/>
  <c r="T42" i="20" s="1"/>
  <c r="U42" i="20" s="1"/>
  <c r="R9" i="20"/>
  <c r="T9" i="20" s="1"/>
  <c r="U9" i="20" s="1"/>
  <c r="R3" i="20"/>
  <c r="T3" i="20" s="1"/>
  <c r="U3" i="20" s="1"/>
  <c r="R6" i="20"/>
  <c r="T6" i="20" s="1"/>
  <c r="U6" i="20" s="1"/>
  <c r="Q54" i="19"/>
  <c r="R54" i="19" s="1"/>
  <c r="T54" i="19" s="1"/>
  <c r="U54" i="19" s="1"/>
  <c r="Q30" i="19"/>
  <c r="R30" i="19" s="1"/>
  <c r="T30" i="19" s="1"/>
  <c r="U30" i="19" s="1"/>
  <c r="Q66" i="19"/>
  <c r="R66" i="19" s="1"/>
  <c r="T66" i="19" s="1"/>
  <c r="U66" i="19" s="1"/>
  <c r="Q42" i="19"/>
  <c r="R42" i="19" s="1"/>
  <c r="T42" i="19" s="1"/>
  <c r="U42" i="19" s="1"/>
  <c r="Q18" i="19"/>
  <c r="R18" i="19" s="1"/>
  <c r="T18" i="19" s="1"/>
  <c r="U18" i="19" s="1"/>
  <c r="Q27" i="19"/>
  <c r="R27" i="19" s="1"/>
  <c r="T27" i="19" s="1"/>
  <c r="U27" i="19" s="1"/>
  <c r="Q63" i="19"/>
  <c r="R63" i="19" s="1"/>
  <c r="T63" i="19" s="1"/>
  <c r="U63" i="19" s="1"/>
  <c r="Q51" i="19"/>
  <c r="R51" i="19" s="1"/>
  <c r="T51" i="19" s="1"/>
  <c r="U51" i="19" s="1"/>
  <c r="Q39" i="19"/>
  <c r="R39" i="19" s="1"/>
  <c r="T39" i="19" s="1"/>
  <c r="U39" i="19" s="1"/>
  <c r="Q15" i="19"/>
  <c r="R15" i="19" s="1"/>
  <c r="T15" i="19" s="1"/>
  <c r="U15" i="19" s="1"/>
  <c r="Q21" i="19"/>
  <c r="R21" i="19" s="1"/>
  <c r="T21" i="19" s="1"/>
  <c r="U21" i="19" s="1"/>
  <c r="Q57" i="19"/>
  <c r="R57" i="19" s="1"/>
  <c r="T57" i="19" s="1"/>
  <c r="U57" i="19" s="1"/>
  <c r="Q45" i="19"/>
  <c r="R45" i="19" s="1"/>
  <c r="T45" i="19" s="1"/>
  <c r="U45" i="19" s="1"/>
  <c r="Q33" i="19"/>
  <c r="R33" i="19" s="1"/>
  <c r="T33" i="19" s="1"/>
  <c r="U33" i="19" s="1"/>
  <c r="Q69" i="19"/>
  <c r="R69" i="19" s="1"/>
  <c r="T69" i="19" s="1"/>
  <c r="U69" i="19" s="1"/>
  <c r="R3" i="19"/>
  <c r="T3" i="19" s="1"/>
  <c r="U3" i="19" s="1"/>
  <c r="R6" i="19"/>
  <c r="T6" i="19" s="1"/>
  <c r="U6" i="19" s="1"/>
  <c r="Q18" i="18"/>
  <c r="R18" i="18" s="1"/>
  <c r="T18" i="18" s="1"/>
  <c r="U18" i="18" s="1"/>
  <c r="Q66" i="18"/>
  <c r="R66" i="18" s="1"/>
  <c r="T66" i="18" s="1"/>
  <c r="U66" i="18" s="1"/>
  <c r="Q54" i="18"/>
  <c r="R54" i="18" s="1"/>
  <c r="T54" i="18" s="1"/>
  <c r="U54" i="18" s="1"/>
  <c r="Q30" i="18"/>
  <c r="R30" i="18" s="1"/>
  <c r="T30" i="18" s="1"/>
  <c r="U30" i="18" s="1"/>
  <c r="Q42" i="18"/>
  <c r="R42" i="18" s="1"/>
  <c r="T42" i="18" s="1"/>
  <c r="U42" i="18" s="1"/>
  <c r="R6" i="18"/>
  <c r="T6" i="18" s="1"/>
  <c r="U6" i="18" s="1"/>
  <c r="Q69" i="18"/>
  <c r="R69" i="18" s="1"/>
  <c r="T69" i="18" s="1"/>
  <c r="U69" i="18" s="1"/>
  <c r="Q45" i="18"/>
  <c r="R45" i="18" s="1"/>
  <c r="T45" i="18" s="1"/>
  <c r="U45" i="18" s="1"/>
  <c r="Q21" i="18"/>
  <c r="R21" i="18" s="1"/>
  <c r="T21" i="18" s="1"/>
  <c r="U21" i="18" s="1"/>
  <c r="Q57" i="18"/>
  <c r="R57" i="18" s="1"/>
  <c r="T57" i="18" s="1"/>
  <c r="U57" i="18" s="1"/>
  <c r="Q33" i="18"/>
  <c r="R33" i="18" s="1"/>
  <c r="T33" i="18" s="1"/>
  <c r="U33" i="18" s="1"/>
  <c r="R9" i="18"/>
  <c r="T9" i="18" s="1"/>
  <c r="U9" i="18" s="1"/>
  <c r="O21" i="8"/>
  <c r="P21" i="8" s="1"/>
  <c r="R21" i="8" s="1"/>
  <c r="S21" i="8" s="1"/>
  <c r="O30" i="8"/>
  <c r="P30" i="8" s="1"/>
  <c r="R30" i="8" s="1"/>
  <c r="S30" i="8" s="1"/>
  <c r="O12" i="8"/>
  <c r="P12" i="8" s="1"/>
  <c r="R12" i="8" s="1"/>
  <c r="S12" i="8" s="1"/>
  <c r="O24" i="8"/>
  <c r="P24" i="8" s="1"/>
  <c r="R24" i="8" s="1"/>
  <c r="O33" i="8"/>
  <c r="P33" i="8" s="1"/>
  <c r="R33" i="8" s="1"/>
  <c r="O15" i="8"/>
  <c r="P15" i="8" s="1"/>
  <c r="R15" i="8" s="1"/>
  <c r="P3" i="8"/>
  <c r="S3" i="8" s="1"/>
  <c r="P6" i="8"/>
  <c r="R6" i="8" s="1"/>
  <c r="O30" i="7"/>
  <c r="P30" i="7" s="1"/>
  <c r="R30" i="7" s="1"/>
  <c r="S30" i="7" s="1"/>
  <c r="O21" i="7"/>
  <c r="P21" i="7" s="1"/>
  <c r="R21" i="7" s="1"/>
  <c r="S21" i="7" s="1"/>
  <c r="O12" i="7"/>
  <c r="P12" i="7" s="1"/>
  <c r="R12" i="7" s="1"/>
  <c r="S12" i="7" s="1"/>
  <c r="O24" i="7"/>
  <c r="P24" i="7" s="1"/>
  <c r="R24" i="7" s="1"/>
  <c r="O33" i="7"/>
  <c r="P33" i="7" s="1"/>
  <c r="R33" i="7" s="1"/>
  <c r="O15" i="7"/>
  <c r="P15" i="7" s="1"/>
  <c r="R15" i="7" s="1"/>
  <c r="S3" i="7"/>
  <c r="O30" i="6"/>
  <c r="P30" i="6" s="1"/>
  <c r="R30" i="6" s="1"/>
  <c r="S30" i="6" s="1"/>
  <c r="O21" i="6"/>
  <c r="P21" i="6" s="1"/>
  <c r="R21" i="6" s="1"/>
  <c r="S21" i="6" s="1"/>
  <c r="P3" i="6"/>
  <c r="R3" i="6" s="1"/>
  <c r="S3" i="6" s="1"/>
  <c r="O24" i="6"/>
  <c r="P24" i="6" s="1"/>
  <c r="R24" i="6" s="1"/>
  <c r="O33" i="6"/>
  <c r="P33" i="6" s="1"/>
  <c r="R33" i="6" s="1"/>
  <c r="O15" i="6"/>
  <c r="P15" i="6" s="1"/>
  <c r="R15" i="6" s="1"/>
  <c r="P6" i="6"/>
  <c r="R6" i="6" s="1"/>
  <c r="O30" i="4"/>
  <c r="P30" i="4" s="1"/>
  <c r="O12" i="4"/>
  <c r="P12" i="4" s="1"/>
  <c r="O21" i="4"/>
  <c r="P21" i="4" s="1"/>
  <c r="P6" i="4"/>
  <c r="O15" i="4"/>
  <c r="P15" i="4" s="1"/>
  <c r="O33" i="4"/>
  <c r="P33" i="4" s="1"/>
  <c r="O24" i="4"/>
  <c r="P24" i="4" s="1"/>
  <c r="P3" i="4"/>
  <c r="R3" i="4" s="1"/>
  <c r="S3" i="4" s="1"/>
  <c r="S21" i="4" l="1"/>
  <c r="S30" i="4"/>
  <c r="S12" i="4"/>
</calcChain>
</file>

<file path=xl/sharedStrings.xml><?xml version="1.0" encoding="utf-8"?>
<sst xmlns="http://schemas.openxmlformats.org/spreadsheetml/2006/main" count="4374" uniqueCount="165">
  <si>
    <t>Sample 1</t>
  </si>
  <si>
    <t/>
  </si>
  <si>
    <t>D12</t>
  </si>
  <si>
    <t>D8</t>
  </si>
  <si>
    <t>D4</t>
  </si>
  <si>
    <t>D11</t>
  </si>
  <si>
    <t>D7</t>
  </si>
  <si>
    <t>D3</t>
  </si>
  <si>
    <t>F12</t>
  </si>
  <si>
    <t>E12</t>
  </si>
  <si>
    <t>C12</t>
  </si>
  <si>
    <t>B12</t>
  </si>
  <si>
    <t>A12</t>
  </si>
  <si>
    <t>F11</t>
  </si>
  <si>
    <t>E11</t>
  </si>
  <si>
    <t>C11</t>
  </si>
  <si>
    <t>B11</t>
  </si>
  <si>
    <t>A11</t>
  </si>
  <si>
    <t>F8</t>
  </si>
  <si>
    <t>E8</t>
  </si>
  <si>
    <t>C8</t>
  </si>
  <si>
    <t>B8</t>
  </si>
  <si>
    <t>A8</t>
  </si>
  <si>
    <t>F7</t>
  </si>
  <si>
    <t>E7</t>
  </si>
  <si>
    <t>C7</t>
  </si>
  <si>
    <t>B7</t>
  </si>
  <si>
    <t>A7</t>
  </si>
  <si>
    <t>Sample 4</t>
  </si>
  <si>
    <t>F4</t>
  </si>
  <si>
    <t>E4</t>
  </si>
  <si>
    <t>C4</t>
  </si>
  <si>
    <t>B4</t>
  </si>
  <si>
    <t>A4</t>
  </si>
  <si>
    <t>Sample 3</t>
  </si>
  <si>
    <t>F3</t>
  </si>
  <si>
    <t>E3</t>
  </si>
  <si>
    <t>C3</t>
  </si>
  <si>
    <t>B3</t>
  </si>
  <si>
    <t>A3</t>
  </si>
  <si>
    <t>D10</t>
  </si>
  <si>
    <t>D6</t>
  </si>
  <si>
    <t>D2</t>
  </si>
  <si>
    <t>D9</t>
  </si>
  <si>
    <t>D5</t>
  </si>
  <si>
    <t>D1</t>
  </si>
  <si>
    <t>F10</t>
  </si>
  <si>
    <t>E10</t>
  </si>
  <si>
    <t>C10</t>
  </si>
  <si>
    <t>B10</t>
  </si>
  <si>
    <t>A10</t>
  </si>
  <si>
    <t>G9</t>
  </si>
  <si>
    <t>F9</t>
  </si>
  <si>
    <t>E9</t>
  </si>
  <si>
    <t>C9</t>
  </si>
  <si>
    <t>B9</t>
  </si>
  <si>
    <t>A9</t>
  </si>
  <si>
    <t>Sample 6</t>
  </si>
  <si>
    <t>F6</t>
  </si>
  <si>
    <t>E6</t>
  </si>
  <si>
    <t>C6</t>
  </si>
  <si>
    <t>B6</t>
  </si>
  <si>
    <t>A6</t>
  </si>
  <si>
    <t>Sample 5</t>
  </si>
  <si>
    <t>G5</t>
  </si>
  <si>
    <t>F5</t>
  </si>
  <si>
    <t>E5</t>
  </si>
  <si>
    <t>C5</t>
  </si>
  <si>
    <t>B5</t>
  </si>
  <si>
    <t>A5</t>
  </si>
  <si>
    <t>Sample 2</t>
  </si>
  <si>
    <t>F2</t>
  </si>
  <si>
    <t>E2</t>
  </si>
  <si>
    <t>C2</t>
  </si>
  <si>
    <t>B2</t>
  </si>
  <si>
    <t>A2</t>
  </si>
  <si>
    <t>G1</t>
  </si>
  <si>
    <t>F1</t>
  </si>
  <si>
    <t>E1</t>
  </si>
  <si>
    <t>C1</t>
  </si>
  <si>
    <t>B1</t>
  </si>
  <si>
    <t>A1</t>
  </si>
  <si>
    <t>Delta Delta Ct</t>
  </si>
  <si>
    <t>Delta Ct SE</t>
  </si>
  <si>
    <t>Delta Ct Mean</t>
  </si>
  <si>
    <t>Delta Ct</t>
  </si>
  <si>
    <t>log2(FC)</t>
  </si>
  <si>
    <t>Fold Change</t>
  </si>
  <si>
    <t>ddCT</t>
  </si>
  <si>
    <t>Ct SD</t>
  </si>
  <si>
    <t>Ct Mean</t>
  </si>
  <si>
    <t>CT</t>
  </si>
  <si>
    <t>RQ Max</t>
  </si>
  <si>
    <t>RQ Min</t>
  </si>
  <si>
    <r>
      <t xml:space="preserve">RQ </t>
    </r>
    <r>
      <rPr>
        <sz val="10"/>
        <color indexed="62"/>
        <rFont val="Arial"/>
        <family val="2"/>
      </rPr>
      <t>(MEAN)</t>
    </r>
  </si>
  <si>
    <t>Target Name</t>
  </si>
  <si>
    <t>Sample Name</t>
  </si>
  <si>
    <t>Condition</t>
  </si>
  <si>
    <t>Well Position</t>
  </si>
  <si>
    <t>Well</t>
  </si>
  <si>
    <t>Reporter</t>
  </si>
  <si>
    <t xml:space="preserve">J-Lat 6.3 </t>
  </si>
  <si>
    <t xml:space="preserve">Condition 1: NS + DMSO </t>
  </si>
  <si>
    <t>TAR</t>
  </si>
  <si>
    <t>FAM</t>
  </si>
  <si>
    <t>Long LTR</t>
  </si>
  <si>
    <t>B actin</t>
  </si>
  <si>
    <t>Condition 2: NS + MLN 200 nM</t>
  </si>
  <si>
    <t xml:space="preserve">Condition 3: TNFa + DMSO </t>
  </si>
  <si>
    <t>Condition 4: TNFa + MLN 200 nM</t>
  </si>
  <si>
    <t>NTC</t>
  </si>
  <si>
    <t>Undetermined</t>
  </si>
  <si>
    <t xml:space="preserve">From Quant Studio </t>
  </si>
  <si>
    <t>Calculated</t>
  </si>
  <si>
    <t xml:space="preserve">(Control) </t>
  </si>
  <si>
    <t>d(CT Exp)</t>
  </si>
  <si>
    <t>d(CT control)</t>
  </si>
  <si>
    <t>SD dCT Exp</t>
  </si>
  <si>
    <t>SD ddCT</t>
  </si>
  <si>
    <t>SYBR</t>
  </si>
  <si>
    <t>LONG LTR</t>
  </si>
  <si>
    <t>ACH2</t>
  </si>
  <si>
    <t xml:space="preserve">ACH2 </t>
  </si>
  <si>
    <t>Sample Number</t>
  </si>
  <si>
    <t>H1</t>
  </si>
  <si>
    <t>18S</t>
  </si>
  <si>
    <t>H2</t>
  </si>
  <si>
    <t>H3</t>
  </si>
  <si>
    <t>GAG</t>
  </si>
  <si>
    <t>H4</t>
  </si>
  <si>
    <t>Sample 7</t>
  </si>
  <si>
    <t>Sample 10</t>
  </si>
  <si>
    <t>Sample 8</t>
  </si>
  <si>
    <t>Sample 11</t>
  </si>
  <si>
    <t>Sample 9</t>
  </si>
  <si>
    <t>Sample 12</t>
  </si>
  <si>
    <t>group A</t>
  </si>
  <si>
    <t>group B</t>
  </si>
  <si>
    <t>group C</t>
  </si>
  <si>
    <t>group D</t>
  </si>
  <si>
    <t>LRA</t>
  </si>
  <si>
    <t>TNFa</t>
  </si>
  <si>
    <t>PMA/i</t>
  </si>
  <si>
    <t xml:space="preserve">DMSO </t>
  </si>
  <si>
    <t xml:space="preserve">MLN 100 </t>
  </si>
  <si>
    <t xml:space="preserve">MLN 200 </t>
  </si>
  <si>
    <t>water/DMSO</t>
  </si>
  <si>
    <t xml:space="preserve">Condition </t>
  </si>
  <si>
    <t xml:space="preserve">water/MLN 100 </t>
  </si>
  <si>
    <t xml:space="preserve">water/MLN 200 </t>
  </si>
  <si>
    <t>H5</t>
  </si>
  <si>
    <t>H6</t>
  </si>
  <si>
    <t>TNFa/DMSO</t>
  </si>
  <si>
    <t>TNFa/MLN 100</t>
  </si>
  <si>
    <t>TNFa/MLN 200</t>
  </si>
  <si>
    <t>DMSO/DMSO</t>
  </si>
  <si>
    <t xml:space="preserve">DMSO/MLN 100 </t>
  </si>
  <si>
    <t xml:space="preserve">DMSO/MLN 200 </t>
  </si>
  <si>
    <t>PMAi/DMSO</t>
  </si>
  <si>
    <t xml:space="preserve">PMAi/MLN 100 </t>
  </si>
  <si>
    <t xml:space="preserve">PMAI/MLN 200 </t>
  </si>
  <si>
    <t>water/MLN 200</t>
  </si>
  <si>
    <t xml:space="preserve">TNFa/MLN 100 </t>
  </si>
  <si>
    <t xml:space="preserve">TNFa/MLN 200 </t>
  </si>
  <si>
    <t xml:space="preserve">PMAi/MLN 200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</si>
</sst>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8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0"/>
      <name val="Arial"/>
      <family val="2"/>
    </font>
    <font>
      <sz val="10"/>
      <color theme="4"/>
      <name val="Arial"/>
      <family val="2"/>
    </font>
    <font>
      <sz val="10"/>
      <color rgb="FFFF0000"/>
      <name val="Arial"/>
      <family val="2"/>
    </font>
    <font>
      <sz val="10"/>
      <color indexed="62"/>
      <name val="Arial"/>
      <family val="2"/>
    </font>
    <font>
      <b/>
      <sz val="10"/>
      <color theme="4"/>
      <name val="Arial"/>
      <family val="2"/>
    </font>
    <font>
      <sz val="8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81">
    <xf numFmtId="0" fontId="0" fillId="0" borderId="0" xfId="0"/>
    <xf numFmtId="0" fontId="2" fillId="0" borderId="0" xfId="1"/>
    <xf numFmtId="0" fontId="3" fillId="0" borderId="0" xfId="1" applyFont="1"/>
    <xf numFmtId="0" fontId="3" fillId="3" borderId="0" xfId="1" applyFont="1" applyFill="1"/>
    <xf numFmtId="0" fontId="2" fillId="2" borderId="0" xfId="1" applyFill="1"/>
    <xf numFmtId="164" fontId="2" fillId="0" borderId="0" xfId="1" applyNumberFormat="1"/>
    <xf numFmtId="164" fontId="3" fillId="0" borderId="0" xfId="1" applyNumberFormat="1" applyFont="1"/>
    <xf numFmtId="164" fontId="3" fillId="3" borderId="0" xfId="1" applyNumberFormat="1" applyFont="1" applyFill="1"/>
    <xf numFmtId="164" fontId="3" fillId="3" borderId="1" xfId="1" applyNumberFormat="1" applyFont="1" applyFill="1" applyBorder="1"/>
    <xf numFmtId="164" fontId="3" fillId="0" borderId="1" xfId="1" applyNumberFormat="1" applyFont="1" applyBorder="1"/>
    <xf numFmtId="0" fontId="2" fillId="0" borderId="2" xfId="1" applyBorder="1"/>
    <xf numFmtId="164" fontId="2" fillId="0" borderId="2" xfId="1" applyNumberFormat="1" applyBorder="1"/>
    <xf numFmtId="164" fontId="3" fillId="0" borderId="2" xfId="1" applyNumberFormat="1" applyFont="1" applyBorder="1"/>
    <xf numFmtId="0" fontId="2" fillId="0" borderId="1" xfId="1" applyBorder="1"/>
    <xf numFmtId="164" fontId="4" fillId="0" borderId="1" xfId="1" applyNumberFormat="1" applyFont="1" applyBorder="1"/>
    <xf numFmtId="0" fontId="2" fillId="4" borderId="0" xfId="1" applyFill="1"/>
    <xf numFmtId="0" fontId="0" fillId="0" borderId="1" xfId="0" applyBorder="1"/>
    <xf numFmtId="0" fontId="0" fillId="0" borderId="2" xfId="0" applyBorder="1"/>
    <xf numFmtId="164" fontId="3" fillId="5" borderId="1" xfId="1" applyNumberFormat="1" applyFont="1" applyFill="1" applyBorder="1"/>
    <xf numFmtId="0" fontId="3" fillId="5" borderId="1" xfId="1" applyFont="1" applyFill="1" applyBorder="1"/>
    <xf numFmtId="0" fontId="3" fillId="5" borderId="0" xfId="1" applyFont="1" applyFill="1"/>
    <xf numFmtId="0" fontId="0" fillId="4" borderId="0" xfId="0" applyFill="1"/>
    <xf numFmtId="0" fontId="3" fillId="4" borderId="0" xfId="1" applyFont="1" applyFill="1"/>
    <xf numFmtId="164" fontId="1" fillId="4" borderId="0" xfId="0" applyNumberFormat="1" applyFont="1" applyFill="1"/>
    <xf numFmtId="0" fontId="4" fillId="4" borderId="0" xfId="1" applyFont="1" applyFill="1"/>
    <xf numFmtId="164" fontId="0" fillId="0" borderId="0" xfId="0" applyNumberFormat="1"/>
    <xf numFmtId="0" fontId="3" fillId="0" borderId="1" xfId="1" applyFont="1" applyBorder="1"/>
    <xf numFmtId="0" fontId="3" fillId="0" borderId="5" xfId="1" applyFont="1" applyBorder="1"/>
    <xf numFmtId="164" fontId="0" fillId="0" borderId="1" xfId="0" applyNumberFormat="1" applyBorder="1"/>
    <xf numFmtId="0" fontId="3" fillId="0" borderId="4" xfId="1" applyFont="1" applyBorder="1"/>
    <xf numFmtId="0" fontId="3" fillId="0" borderId="3" xfId="1" applyFont="1" applyBorder="1"/>
    <xf numFmtId="164" fontId="0" fillId="0" borderId="2" xfId="0" applyNumberFormat="1" applyBorder="1"/>
    <xf numFmtId="0" fontId="3" fillId="2" borderId="0" xfId="1" applyFont="1" applyFill="1" applyAlignment="1">
      <alignment horizontal="center"/>
    </xf>
    <xf numFmtId="0" fontId="6" fillId="0" borderId="0" xfId="1" applyFont="1"/>
    <xf numFmtId="164" fontId="3" fillId="5" borderId="0" xfId="1" applyNumberFormat="1" applyFont="1" applyFill="1"/>
    <xf numFmtId="0" fontId="4" fillId="0" borderId="0" xfId="1" applyFont="1"/>
    <xf numFmtId="0" fontId="1" fillId="0" borderId="0" xfId="0" applyFont="1"/>
    <xf numFmtId="164" fontId="1" fillId="0" borderId="0" xfId="0" applyNumberFormat="1" applyFont="1"/>
    <xf numFmtId="164" fontId="4" fillId="0" borderId="0" xfId="1" applyNumberFormat="1" applyFont="1"/>
    <xf numFmtId="164" fontId="4" fillId="3" borderId="0" xfId="1" applyNumberFormat="1" applyFont="1" applyFill="1"/>
    <xf numFmtId="0" fontId="1" fillId="4" borderId="0" xfId="0" applyFont="1" applyFill="1"/>
    <xf numFmtId="0" fontId="2" fillId="0" borderId="0" xfId="0" applyFont="1"/>
    <xf numFmtId="164" fontId="3" fillId="7" borderId="1" xfId="1" applyNumberFormat="1" applyFont="1" applyFill="1" applyBorder="1"/>
    <xf numFmtId="0" fontId="2" fillId="7" borderId="0" xfId="1" applyFill="1"/>
    <xf numFmtId="164" fontId="3" fillId="7" borderId="0" xfId="1" applyNumberFormat="1" applyFont="1" applyFill="1"/>
    <xf numFmtId="164" fontId="2" fillId="7" borderId="0" xfId="1" applyNumberFormat="1" applyFill="1"/>
    <xf numFmtId="164" fontId="3" fillId="7" borderId="6" xfId="1" applyNumberFormat="1" applyFont="1" applyFill="1" applyBorder="1"/>
    <xf numFmtId="164" fontId="3" fillId="7" borderId="2" xfId="1" applyNumberFormat="1" applyFont="1" applyFill="1" applyBorder="1"/>
    <xf numFmtId="0" fontId="2" fillId="7" borderId="2" xfId="1" applyFill="1" applyBorder="1"/>
    <xf numFmtId="164" fontId="2" fillId="7" borderId="2" xfId="1" applyNumberFormat="1" applyFill="1" applyBorder="1"/>
    <xf numFmtId="164" fontId="0" fillId="4" borderId="0" xfId="0" applyNumberFormat="1" applyFill="1"/>
    <xf numFmtId="0" fontId="0" fillId="8" borderId="7" xfId="0" applyFill="1" applyBorder="1"/>
    <xf numFmtId="0" fontId="0" fillId="8" borderId="8" xfId="0" applyFill="1" applyBorder="1"/>
    <xf numFmtId="0" fontId="0" fillId="8" borderId="10" xfId="0" applyFill="1" applyBorder="1"/>
    <xf numFmtId="0" fontId="0" fillId="0" borderId="11" xfId="0" applyBorder="1"/>
    <xf numFmtId="0" fontId="0" fillId="0" borderId="13" xfId="0" applyBorder="1"/>
    <xf numFmtId="0" fontId="0" fillId="8" borderId="15" xfId="0" applyFill="1" applyBorder="1"/>
    <xf numFmtId="0" fontId="0" fillId="8" borderId="17" xfId="0" applyFill="1" applyBorder="1"/>
    <xf numFmtId="0" fontId="0" fillId="0" borderId="9" xfId="0" applyBorder="1"/>
    <xf numFmtId="0" fontId="0" fillId="0" borderId="12" xfId="0" applyBorder="1"/>
    <xf numFmtId="0" fontId="0" fillId="0" borderId="14" xfId="0" applyBorder="1"/>
    <xf numFmtId="0" fontId="0" fillId="0" borderId="16" xfId="0" applyBorder="1"/>
    <xf numFmtId="0" fontId="0" fillId="0" borderId="19" xfId="0" applyBorder="1"/>
    <xf numFmtId="0" fontId="0" fillId="0" borderId="18" xfId="0" applyBorder="1"/>
    <xf numFmtId="0" fontId="0" fillId="0" borderId="21" xfId="0" applyBorder="1"/>
    <xf numFmtId="0" fontId="0" fillId="0" borderId="23" xfId="0" applyBorder="1"/>
    <xf numFmtId="0" fontId="0" fillId="0" borderId="24" xfId="0" applyBorder="1"/>
    <xf numFmtId="0" fontId="0" fillId="0" borderId="22" xfId="0" applyBorder="1"/>
    <xf numFmtId="0" fontId="0" fillId="2" borderId="9" xfId="0" applyFill="1" applyBorder="1"/>
    <xf numFmtId="0" fontId="0" fillId="2" borderId="12" xfId="0" applyFill="1" applyBorder="1"/>
    <xf numFmtId="0" fontId="0" fillId="2" borderId="20" xfId="0" applyFill="1" applyBorder="1"/>
    <xf numFmtId="0" fontId="0" fillId="0" borderId="0" xfId="0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4" borderId="0" xfId="0" applyFill="1" applyAlignment="1">
      <alignment horizontal="center"/>
    </xf>
    <xf numFmtId="0" fontId="2" fillId="6" borderId="0" xfId="1" applyFill="1" applyAlignment="1">
      <alignment horizontal="center"/>
    </xf>
    <xf numFmtId="0" fontId="3" fillId="2" borderId="0" xfId="1" applyFont="1" applyFill="1" applyAlignment="1">
      <alignment horizontal="center"/>
    </xf>
    <xf numFmtId="0" fontId="0" fillId="9" borderId="2" xfId="0" applyFill="1" applyBorder="1" applyAlignment="1">
      <alignment horizontal="center"/>
    </xf>
    <xf numFmtId="0" fontId="0" fillId="10" borderId="2" xfId="0" applyFill="1" applyBorder="1" applyAlignment="1">
      <alignment horizontal="center"/>
    </xf>
    <xf numFmtId="0" fontId="0" fillId="10" borderId="25" xfId="0" applyFill="1" applyBorder="1" applyAlignment="1">
      <alignment horizontal="center"/>
    </xf>
    <xf numFmtId="0" fontId="0" fillId="11" borderId="4" xfId="0" applyFill="1" applyBorder="1" applyAlignment="1">
      <alignment horizontal="center"/>
    </xf>
  </cellXfs>
  <cellStyles count="3">
    <cellStyle name="Normal" xfId="0" builtinId="0"/>
    <cellStyle name="Normal 2" xfId="1" xr:uid="{E49ACF7E-26A1-4F48-89A1-3585BA5DF23E}"/>
    <cellStyle name="Normal 3" xfId="2" xr:uid="{A5DA0CE9-8471-AA4A-81D3-E3F3EB9B026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56E6BD-4E38-9145-8AAB-69014ADB2127}">
  <dimension ref="A1:X58"/>
  <sheetViews>
    <sheetView zoomScale="125" zoomScaleNormal="100" workbookViewId="0">
      <selection activeCell="M3" sqref="M3"/>
    </sheetView>
  </sheetViews>
  <sheetFormatPr baseColWidth="10" defaultColWidth="8.83203125" defaultRowHeight="13" x14ac:dyDescent="0.15"/>
  <cols>
    <col min="1" max="1" width="26.6640625" style="2" customWidth="1"/>
    <col min="2" max="2" width="10.5" style="1" customWidth="1"/>
    <col min="3" max="3" width="11" style="1" bestFit="1" customWidth="1"/>
    <col min="4" max="4" width="12" style="1" bestFit="1" customWidth="1"/>
    <col min="5" max="5" width="11.1640625" style="1" bestFit="1" customWidth="1"/>
    <col min="6" max="6" width="11.1640625" style="1" customWidth="1"/>
    <col min="7" max="7" width="10" style="1" customWidth="1"/>
    <col min="8" max="8" width="6.83203125" style="1" customWidth="1"/>
    <col min="9" max="9" width="7.33203125" style="1" customWidth="1"/>
    <col min="10" max="10" width="6.6640625" style="24" bestFit="1" customWidth="1"/>
    <col min="11" max="11" width="7.6640625" style="24" bestFit="1" customWidth="1"/>
    <col min="12" max="12" width="5.6640625" style="15" bestFit="1" customWidth="1"/>
    <col min="13" max="14" width="10.83203125" style="2" customWidth="1"/>
    <col min="15" max="17" width="12.1640625" style="2" customWidth="1"/>
    <col min="18" max="18" width="12.1640625" style="3" customWidth="1"/>
    <col min="19" max="19" width="12.1640625" style="2" customWidth="1"/>
    <col min="20" max="20" width="7.33203125" style="1" bestFit="1" customWidth="1"/>
    <col min="21" max="21" width="12.1640625" style="1" bestFit="1" customWidth="1"/>
    <col min="22" max="22" width="10.1640625" style="1" bestFit="1" customWidth="1"/>
    <col min="23" max="23" width="11.83203125" style="1" bestFit="1" customWidth="1"/>
    <col min="24" max="16384" width="8.83203125" style="1"/>
  </cols>
  <sheetData>
    <row r="1" spans="1:23" x14ac:dyDescent="0.15">
      <c r="G1" s="75" t="s">
        <v>112</v>
      </c>
      <c r="H1" s="75"/>
      <c r="I1" s="75"/>
      <c r="J1" s="75"/>
      <c r="K1" s="75"/>
      <c r="L1" s="75"/>
      <c r="M1" s="76" t="s">
        <v>113</v>
      </c>
      <c r="N1" s="76"/>
      <c r="O1" s="76"/>
      <c r="P1" s="76"/>
      <c r="Q1" s="32"/>
    </row>
    <row r="2" spans="1:23" x14ac:dyDescent="0.15">
      <c r="A2" s="22" t="s">
        <v>97</v>
      </c>
      <c r="B2" s="1" t="s">
        <v>99</v>
      </c>
      <c r="C2" s="1" t="s">
        <v>98</v>
      </c>
      <c r="D2" s="15" t="s">
        <v>96</v>
      </c>
      <c r="E2" s="1" t="s">
        <v>95</v>
      </c>
      <c r="F2" s="1" t="s">
        <v>100</v>
      </c>
      <c r="G2" s="4" t="s">
        <v>94</v>
      </c>
      <c r="H2" s="1" t="s">
        <v>93</v>
      </c>
      <c r="I2" s="1" t="s">
        <v>92</v>
      </c>
      <c r="J2" s="24" t="s">
        <v>91</v>
      </c>
      <c r="K2" s="24" t="s">
        <v>90</v>
      </c>
      <c r="L2" s="15" t="s">
        <v>89</v>
      </c>
      <c r="M2" s="33" t="s">
        <v>115</v>
      </c>
      <c r="N2" s="2" t="s">
        <v>117</v>
      </c>
      <c r="O2" s="2" t="s">
        <v>116</v>
      </c>
      <c r="P2" s="33" t="s">
        <v>88</v>
      </c>
      <c r="Q2" s="2" t="s">
        <v>118</v>
      </c>
      <c r="R2" s="3" t="s">
        <v>87</v>
      </c>
      <c r="S2" s="2" t="s">
        <v>86</v>
      </c>
      <c r="T2" s="1" t="s">
        <v>85</v>
      </c>
      <c r="U2" s="1" t="s">
        <v>84</v>
      </c>
      <c r="V2" s="1" t="s">
        <v>83</v>
      </c>
      <c r="W2" s="1" t="s">
        <v>82</v>
      </c>
    </row>
    <row r="3" spans="1:23" s="13" customFormat="1" ht="16" x14ac:dyDescent="0.2">
      <c r="A3" s="19" t="s">
        <v>101</v>
      </c>
      <c r="B3">
        <v>1</v>
      </c>
      <c r="C3" t="s">
        <v>81</v>
      </c>
      <c r="D3" t="s">
        <v>81</v>
      </c>
      <c r="E3" t="s">
        <v>103</v>
      </c>
      <c r="F3" t="s">
        <v>104</v>
      </c>
      <c r="G3" t="s">
        <v>1</v>
      </c>
      <c r="H3" t="s">
        <v>1</v>
      </c>
      <c r="I3" t="s">
        <v>1</v>
      </c>
      <c r="J3" s="25">
        <v>25.275373458862305</v>
      </c>
      <c r="K3" s="25">
        <v>25.370932</v>
      </c>
      <c r="L3" s="25">
        <v>0.30613681999999998</v>
      </c>
      <c r="M3" s="9">
        <f>K9-K3</f>
        <v>-10.943185</v>
      </c>
      <c r="N3" s="9">
        <f>SQRT(L3^2+L9^2)</f>
        <v>0.31225770080116211</v>
      </c>
      <c r="O3" s="18">
        <f>M3</f>
        <v>-10.943185</v>
      </c>
      <c r="P3" s="9">
        <f>M3-O3</f>
        <v>0</v>
      </c>
      <c r="Q3" s="9">
        <f>N3</f>
        <v>0.31225770080116211</v>
      </c>
      <c r="R3" s="8">
        <f>2^(-P3)</f>
        <v>1</v>
      </c>
      <c r="S3" s="9">
        <f>LOG(R3,2)</f>
        <v>0</v>
      </c>
      <c r="T3" s="13" t="s">
        <v>1</v>
      </c>
    </row>
    <row r="4" spans="1:23" ht="16" x14ac:dyDescent="0.2">
      <c r="A4" s="20" t="s">
        <v>102</v>
      </c>
      <c r="B4">
        <v>13</v>
      </c>
      <c r="C4" t="s">
        <v>80</v>
      </c>
      <c r="D4" t="s">
        <v>81</v>
      </c>
      <c r="E4" t="s">
        <v>103</v>
      </c>
      <c r="F4" t="s">
        <v>104</v>
      </c>
      <c r="G4" t="s">
        <v>1</v>
      </c>
      <c r="H4" t="s">
        <v>1</v>
      </c>
      <c r="I4" t="s">
        <v>1</v>
      </c>
      <c r="J4" s="25">
        <v>25.123968124389648</v>
      </c>
      <c r="K4" s="25">
        <v>25.370932</v>
      </c>
      <c r="L4" s="25">
        <v>0.30613681999999998</v>
      </c>
      <c r="M4" s="9"/>
      <c r="N4" s="9"/>
      <c r="O4" s="9"/>
      <c r="P4" s="9"/>
      <c r="Q4" s="9"/>
      <c r="R4" s="8"/>
      <c r="S4" s="9"/>
      <c r="T4" s="1" t="s">
        <v>1</v>
      </c>
    </row>
    <row r="5" spans="1:23" ht="16" x14ac:dyDescent="0.2">
      <c r="A5" s="2" t="s">
        <v>114</v>
      </c>
      <c r="B5">
        <v>25</v>
      </c>
      <c r="C5" t="s">
        <v>79</v>
      </c>
      <c r="D5" t="s">
        <v>81</v>
      </c>
      <c r="E5" t="s">
        <v>103</v>
      </c>
      <c r="F5" t="s">
        <v>104</v>
      </c>
      <c r="G5" t="s">
        <v>1</v>
      </c>
      <c r="H5" t="s">
        <v>1</v>
      </c>
      <c r="I5" t="s">
        <v>1</v>
      </c>
      <c r="J5" s="25">
        <v>25.713447570800781</v>
      </c>
      <c r="K5" s="25">
        <v>25.370932</v>
      </c>
      <c r="L5" s="25">
        <v>0.30613681999999998</v>
      </c>
      <c r="M5" s="9"/>
      <c r="N5" s="9"/>
      <c r="O5" s="9"/>
      <c r="P5" s="9"/>
      <c r="Q5" s="9"/>
      <c r="R5" s="8"/>
      <c r="S5" s="9"/>
    </row>
    <row r="6" spans="1:23" ht="16" x14ac:dyDescent="0.2">
      <c r="B6">
        <v>5</v>
      </c>
      <c r="C6" t="s">
        <v>69</v>
      </c>
      <c r="D6" t="s">
        <v>81</v>
      </c>
      <c r="E6" t="s">
        <v>105</v>
      </c>
      <c r="F6" t="s">
        <v>104</v>
      </c>
      <c r="G6" s="25">
        <v>1</v>
      </c>
      <c r="H6" s="25">
        <v>0.60654989999999998</v>
      </c>
      <c r="I6" s="25">
        <v>1.6486689000000001</v>
      </c>
      <c r="J6" s="25">
        <v>25.171764373779297</v>
      </c>
      <c r="K6" s="25">
        <v>24.913132000000001</v>
      </c>
      <c r="L6" s="25">
        <v>0.32978454000000001</v>
      </c>
      <c r="M6" s="9">
        <f>K9-K6</f>
        <v>-10.485385000000001</v>
      </c>
      <c r="N6" s="9">
        <f>SQRT(L6^2+L9^2)</f>
        <v>0.33547423443973651</v>
      </c>
      <c r="O6" s="18">
        <f>M6</f>
        <v>-10.485385000000001</v>
      </c>
      <c r="P6" s="9">
        <f>M6-O6</f>
        <v>0</v>
      </c>
      <c r="Q6" s="9">
        <f>N6</f>
        <v>0.33547423443973651</v>
      </c>
      <c r="R6" s="8">
        <f>2^(-P6)</f>
        <v>1</v>
      </c>
      <c r="S6" s="9"/>
    </row>
    <row r="7" spans="1:23" ht="16" x14ac:dyDescent="0.2">
      <c r="B7">
        <v>17</v>
      </c>
      <c r="C7" t="s">
        <v>68</v>
      </c>
      <c r="D7" t="s">
        <v>81</v>
      </c>
      <c r="E7" t="s">
        <v>105</v>
      </c>
      <c r="F7" t="s">
        <v>104</v>
      </c>
      <c r="G7" s="25">
        <v>1</v>
      </c>
      <c r="H7" s="25">
        <v>0.60654989999999998</v>
      </c>
      <c r="I7" s="25">
        <v>1.6486689000000001</v>
      </c>
      <c r="J7" s="25">
        <v>24.54176139831543</v>
      </c>
      <c r="K7" s="25">
        <v>24.913132000000001</v>
      </c>
      <c r="L7" s="25">
        <v>0.32978454000000001</v>
      </c>
      <c r="M7" s="9"/>
      <c r="N7" s="9"/>
      <c r="O7" s="9"/>
      <c r="P7" s="9"/>
      <c r="Q7" s="9"/>
      <c r="R7" s="8"/>
      <c r="S7" s="9"/>
    </row>
    <row r="8" spans="1:23" ht="16" x14ac:dyDescent="0.2">
      <c r="B8">
        <v>29</v>
      </c>
      <c r="C8" t="s">
        <v>67</v>
      </c>
      <c r="D8" t="s">
        <v>81</v>
      </c>
      <c r="E8" t="s">
        <v>105</v>
      </c>
      <c r="F8" t="s">
        <v>104</v>
      </c>
      <c r="G8" s="25">
        <v>1</v>
      </c>
      <c r="H8" s="25">
        <v>0.60654989999999998</v>
      </c>
      <c r="I8" s="25">
        <v>1.6486689000000001</v>
      </c>
      <c r="J8" s="25">
        <v>25.02586555480957</v>
      </c>
      <c r="K8" s="25">
        <v>24.913132000000001</v>
      </c>
      <c r="L8" s="25">
        <v>0.32978454000000001</v>
      </c>
      <c r="M8" s="9"/>
      <c r="N8" s="9"/>
      <c r="O8" s="9"/>
      <c r="P8" s="9"/>
      <c r="Q8" s="9"/>
      <c r="R8" s="8"/>
      <c r="S8" s="9"/>
    </row>
    <row r="9" spans="1:23" ht="16" x14ac:dyDescent="0.2">
      <c r="B9">
        <v>9</v>
      </c>
      <c r="C9" t="s">
        <v>56</v>
      </c>
      <c r="D9" t="s">
        <v>81</v>
      </c>
      <c r="E9" t="s">
        <v>106</v>
      </c>
      <c r="F9" t="s">
        <v>104</v>
      </c>
      <c r="G9" s="25">
        <v>1</v>
      </c>
      <c r="H9" s="25">
        <v>0.70684060000000004</v>
      </c>
      <c r="I9" s="25">
        <v>1.4147462</v>
      </c>
      <c r="J9" s="25">
        <v>14.373210906982422</v>
      </c>
      <c r="K9" s="25">
        <v>14.427747</v>
      </c>
      <c r="L9" s="25">
        <v>6.1523321999999998E-2</v>
      </c>
      <c r="M9" s="9"/>
      <c r="N9" s="9"/>
      <c r="O9" s="9"/>
      <c r="P9" s="9"/>
      <c r="Q9" s="9"/>
      <c r="R9" s="8"/>
      <c r="S9" s="9"/>
      <c r="T9" s="1" t="s">
        <v>1</v>
      </c>
    </row>
    <row r="10" spans="1:23" ht="16" x14ac:dyDescent="0.2">
      <c r="B10">
        <v>21</v>
      </c>
      <c r="C10" t="s">
        <v>55</v>
      </c>
      <c r="D10" t="s">
        <v>81</v>
      </c>
      <c r="E10" t="s">
        <v>106</v>
      </c>
      <c r="F10" t="s">
        <v>104</v>
      </c>
      <c r="G10" s="25">
        <v>1</v>
      </c>
      <c r="H10" s="25">
        <v>0.70684060000000004</v>
      </c>
      <c r="I10" s="25">
        <v>1.4147462</v>
      </c>
      <c r="J10" s="25">
        <v>14.41558837890625</v>
      </c>
      <c r="K10" s="25">
        <v>14.427747</v>
      </c>
      <c r="L10" s="25">
        <v>6.1523321999999998E-2</v>
      </c>
      <c r="M10" s="9"/>
      <c r="N10" s="6"/>
      <c r="O10" s="6"/>
      <c r="P10" s="6"/>
      <c r="Q10" s="6"/>
      <c r="R10" s="7"/>
      <c r="S10" s="6"/>
      <c r="T10" s="1" t="s">
        <v>1</v>
      </c>
      <c r="U10" s="5"/>
      <c r="V10" s="5"/>
      <c r="W10" s="5"/>
    </row>
    <row r="11" spans="1:23" ht="16" x14ac:dyDescent="0.2">
      <c r="B11">
        <v>33</v>
      </c>
      <c r="C11" t="s">
        <v>54</v>
      </c>
      <c r="D11" t="s">
        <v>81</v>
      </c>
      <c r="E11" t="s">
        <v>106</v>
      </c>
      <c r="F11" t="s">
        <v>104</v>
      </c>
      <c r="G11" s="25">
        <v>1</v>
      </c>
      <c r="H11" s="25">
        <v>0.70684060000000004</v>
      </c>
      <c r="I11" s="25">
        <v>1.4147462</v>
      </c>
      <c r="J11" s="25">
        <v>14.494441986083984</v>
      </c>
      <c r="K11" s="25">
        <v>14.427747</v>
      </c>
      <c r="L11" s="25">
        <v>6.1523321999999998E-2</v>
      </c>
      <c r="M11" s="9"/>
      <c r="N11" s="6"/>
      <c r="O11" s="6"/>
      <c r="P11" s="6"/>
      <c r="Q11" s="6"/>
      <c r="R11" s="7"/>
      <c r="S11" s="6"/>
      <c r="T11" s="1" t="s">
        <v>1</v>
      </c>
      <c r="U11" s="5"/>
      <c r="V11" s="5"/>
      <c r="W11" s="5"/>
    </row>
    <row r="12" spans="1:23" s="13" customFormat="1" ht="16" x14ac:dyDescent="0.2">
      <c r="A12" s="27" t="s">
        <v>101</v>
      </c>
      <c r="B12" s="16">
        <v>2</v>
      </c>
      <c r="C12" s="16" t="s">
        <v>75</v>
      </c>
      <c r="D12" s="16" t="s">
        <v>80</v>
      </c>
      <c r="E12" s="16" t="s">
        <v>103</v>
      </c>
      <c r="F12" s="16" t="s">
        <v>104</v>
      </c>
      <c r="G12" s="16" t="s">
        <v>1</v>
      </c>
      <c r="H12" s="16" t="s">
        <v>1</v>
      </c>
      <c r="I12" s="16" t="s">
        <v>1</v>
      </c>
      <c r="J12" s="28">
        <v>24.962724685668945</v>
      </c>
      <c r="K12" s="28">
        <v>25.389337999999999</v>
      </c>
      <c r="L12" s="28">
        <v>0.37189003999999998</v>
      </c>
      <c r="M12" s="9">
        <f t="shared" ref="M12" si="0">K18-K12</f>
        <v>-9.3997439999999983</v>
      </c>
      <c r="N12" s="9">
        <f t="shared" ref="N12" si="1">SQRT(L12^2+L18^2)</f>
        <v>0.40069032083025913</v>
      </c>
      <c r="O12" s="18">
        <f>$O$3</f>
        <v>-10.943185</v>
      </c>
      <c r="P12" s="9">
        <f t="shared" ref="P12" si="2">M12-O12</f>
        <v>1.5434410000000014</v>
      </c>
      <c r="Q12" s="9">
        <f t="shared" ref="Q12" si="3">N12</f>
        <v>0.40069032083025913</v>
      </c>
      <c r="R12" s="8">
        <f t="shared" ref="R12" si="4">2^(-P12)</f>
        <v>0.34306622401902209</v>
      </c>
      <c r="S12" s="9">
        <f>LOG(R12,2)</f>
        <v>-1.5434410000000014</v>
      </c>
      <c r="T12" s="13" t="s">
        <v>1</v>
      </c>
    </row>
    <row r="13" spans="1:23" ht="16" x14ac:dyDescent="0.2">
      <c r="A13" s="29" t="s">
        <v>107</v>
      </c>
      <c r="B13">
        <v>14</v>
      </c>
      <c r="C13" t="s">
        <v>74</v>
      </c>
      <c r="D13" t="s">
        <v>80</v>
      </c>
      <c r="E13" t="s">
        <v>103</v>
      </c>
      <c r="F13" t="s">
        <v>104</v>
      </c>
      <c r="G13" t="s">
        <v>1</v>
      </c>
      <c r="H13" t="s">
        <v>1</v>
      </c>
      <c r="I13" t="s">
        <v>1</v>
      </c>
      <c r="J13" s="25">
        <v>25.645097732543945</v>
      </c>
      <c r="K13" s="25">
        <v>25.389337999999999</v>
      </c>
      <c r="L13" s="25">
        <v>0.37189003999999998</v>
      </c>
      <c r="M13" s="9"/>
      <c r="N13" s="9"/>
      <c r="O13" s="6"/>
      <c r="P13" s="9"/>
      <c r="Q13" s="9"/>
      <c r="R13" s="8"/>
      <c r="S13" s="9"/>
      <c r="T13" s="1" t="s">
        <v>1</v>
      </c>
    </row>
    <row r="14" spans="1:23" ht="16" x14ac:dyDescent="0.2">
      <c r="A14" s="29"/>
      <c r="B14">
        <v>26</v>
      </c>
      <c r="C14" t="s">
        <v>73</v>
      </c>
      <c r="D14" t="s">
        <v>80</v>
      </c>
      <c r="E14" t="s">
        <v>103</v>
      </c>
      <c r="F14" t="s">
        <v>104</v>
      </c>
      <c r="G14" t="s">
        <v>1</v>
      </c>
      <c r="H14" t="s">
        <v>1</v>
      </c>
      <c r="I14" t="s">
        <v>1</v>
      </c>
      <c r="J14" s="25">
        <v>25.560195922851562</v>
      </c>
      <c r="K14" s="25">
        <v>25.389337999999999</v>
      </c>
      <c r="L14" s="25">
        <v>0.37189003999999998</v>
      </c>
      <c r="M14" s="9"/>
      <c r="N14" s="9"/>
      <c r="O14" s="6"/>
      <c r="P14" s="9"/>
      <c r="Q14" s="9"/>
      <c r="R14" s="8"/>
      <c r="S14" s="9"/>
      <c r="T14" s="1" t="s">
        <v>1</v>
      </c>
    </row>
    <row r="15" spans="1:23" ht="16" x14ac:dyDescent="0.2">
      <c r="A15" s="29"/>
      <c r="B15">
        <v>6</v>
      </c>
      <c r="C15" t="s">
        <v>62</v>
      </c>
      <c r="D15" t="s">
        <v>80</v>
      </c>
      <c r="E15" t="s">
        <v>105</v>
      </c>
      <c r="F15" t="s">
        <v>104</v>
      </c>
      <c r="G15" s="25">
        <v>0.67736834000000001</v>
      </c>
      <c r="H15" s="25">
        <v>0.42406877999999998</v>
      </c>
      <c r="I15" s="25">
        <v>1.0819657</v>
      </c>
      <c r="J15" s="25">
        <v>25.622682571411133</v>
      </c>
      <c r="K15" s="25">
        <v>25.493528000000001</v>
      </c>
      <c r="L15" s="25">
        <v>0.19837463999999999</v>
      </c>
      <c r="M15" s="9">
        <f t="shared" ref="M15" si="5">K18-K15</f>
        <v>-9.503934000000001</v>
      </c>
      <c r="N15" s="9">
        <f t="shared" ref="N15" si="6">SQRT(L15^2+L18^2)</f>
        <v>0.24819957524335934</v>
      </c>
      <c r="O15" s="34">
        <f>$O$6</f>
        <v>-10.485385000000001</v>
      </c>
      <c r="P15" s="9">
        <f t="shared" ref="P15" si="7">M15-O15</f>
        <v>0.98145099999999985</v>
      </c>
      <c r="Q15" s="9">
        <f t="shared" ref="Q15" si="8">N15</f>
        <v>0.24819957524335934</v>
      </c>
      <c r="R15" s="8">
        <f t="shared" ref="R15" si="9">2^(-P15)</f>
        <v>0.50647009802712506</v>
      </c>
      <c r="S15" s="6"/>
    </row>
    <row r="16" spans="1:23" ht="16" x14ac:dyDescent="0.2">
      <c r="A16" s="29"/>
      <c r="B16">
        <v>18</v>
      </c>
      <c r="C16" t="s">
        <v>61</v>
      </c>
      <c r="D16" t="s">
        <v>80</v>
      </c>
      <c r="E16" t="s">
        <v>105</v>
      </c>
      <c r="F16" t="s">
        <v>104</v>
      </c>
      <c r="G16" s="25">
        <v>0.67736834000000001</v>
      </c>
      <c r="H16" s="25">
        <v>0.42406877999999998</v>
      </c>
      <c r="I16" s="25">
        <v>1.0819657</v>
      </c>
      <c r="J16" s="25">
        <v>25.265115737915039</v>
      </c>
      <c r="K16" s="25">
        <v>25.493528000000001</v>
      </c>
      <c r="L16" s="25">
        <v>0.19837463999999999</v>
      </c>
      <c r="M16" s="9"/>
      <c r="N16" s="9"/>
      <c r="O16" s="6"/>
      <c r="P16" s="9"/>
      <c r="Q16" s="9"/>
      <c r="R16" s="8"/>
      <c r="S16" s="6"/>
    </row>
    <row r="17" spans="1:23" ht="16" x14ac:dyDescent="0.2">
      <c r="A17" s="29"/>
      <c r="B17">
        <v>30</v>
      </c>
      <c r="C17" t="s">
        <v>60</v>
      </c>
      <c r="D17" t="s">
        <v>80</v>
      </c>
      <c r="E17" t="s">
        <v>105</v>
      </c>
      <c r="F17" t="s">
        <v>104</v>
      </c>
      <c r="G17" s="25">
        <v>0.67736834000000001</v>
      </c>
      <c r="H17" s="25">
        <v>0.42406877999999998</v>
      </c>
      <c r="I17" s="25">
        <v>1.0819657</v>
      </c>
      <c r="J17" s="25">
        <v>25.592784881591797</v>
      </c>
      <c r="K17" s="25">
        <v>25.493528000000001</v>
      </c>
      <c r="L17" s="25">
        <v>0.19837463999999999</v>
      </c>
      <c r="M17" s="9"/>
      <c r="N17" s="9"/>
      <c r="O17" s="6"/>
      <c r="P17" s="9"/>
      <c r="Q17" s="9"/>
      <c r="R17" s="8"/>
      <c r="S17" s="6"/>
    </row>
    <row r="18" spans="1:23" ht="16" x14ac:dyDescent="0.2">
      <c r="A18" s="29"/>
      <c r="B18">
        <v>10</v>
      </c>
      <c r="C18" t="s">
        <v>50</v>
      </c>
      <c r="D18" t="s">
        <v>80</v>
      </c>
      <c r="E18" t="s">
        <v>106</v>
      </c>
      <c r="F18" t="s">
        <v>104</v>
      </c>
      <c r="G18" s="25">
        <v>0.34306695999999998</v>
      </c>
      <c r="H18" s="25">
        <v>0.21979994999999999</v>
      </c>
      <c r="I18" s="25">
        <v>0.53546386999999995</v>
      </c>
      <c r="J18" s="25">
        <v>16.102027893066406</v>
      </c>
      <c r="K18" s="25">
        <v>15.989594</v>
      </c>
      <c r="L18" s="25">
        <v>0.14916612000000001</v>
      </c>
      <c r="M18" s="9"/>
      <c r="N18" s="9"/>
      <c r="O18" s="6"/>
      <c r="P18" s="9"/>
      <c r="Q18" s="9"/>
      <c r="R18" s="8"/>
      <c r="S18" s="6"/>
      <c r="T18" s="1" t="s">
        <v>1</v>
      </c>
      <c r="U18" s="5"/>
      <c r="V18" s="5"/>
      <c r="W18" s="5"/>
    </row>
    <row r="19" spans="1:23" ht="16" x14ac:dyDescent="0.2">
      <c r="A19" s="29"/>
      <c r="B19">
        <v>22</v>
      </c>
      <c r="C19" t="s">
        <v>49</v>
      </c>
      <c r="D19" t="s">
        <v>80</v>
      </c>
      <c r="E19" t="s">
        <v>106</v>
      </c>
      <c r="F19" t="s">
        <v>104</v>
      </c>
      <c r="G19" s="25">
        <v>0.34306695999999998</v>
      </c>
      <c r="H19" s="25">
        <v>0.21979994999999999</v>
      </c>
      <c r="I19" s="25">
        <v>0.53546386999999995</v>
      </c>
      <c r="J19" s="25">
        <v>16.046380996704102</v>
      </c>
      <c r="K19" s="25">
        <v>15.989594</v>
      </c>
      <c r="L19" s="25">
        <v>0.14916612000000001</v>
      </c>
      <c r="M19" s="9"/>
      <c r="N19" s="6"/>
      <c r="O19" s="6"/>
      <c r="P19" s="6"/>
      <c r="Q19" s="6"/>
      <c r="R19" s="7"/>
      <c r="S19" s="6"/>
      <c r="T19" s="1" t="s">
        <v>1</v>
      </c>
      <c r="U19" s="5"/>
      <c r="V19" s="5"/>
      <c r="W19" s="5"/>
    </row>
    <row r="20" spans="1:23" s="10" customFormat="1" ht="16" x14ac:dyDescent="0.2">
      <c r="A20" s="30"/>
      <c r="B20" s="17">
        <v>34</v>
      </c>
      <c r="C20" s="17" t="s">
        <v>48</v>
      </c>
      <c r="D20" s="17" t="s">
        <v>80</v>
      </c>
      <c r="E20" s="17" t="s">
        <v>106</v>
      </c>
      <c r="F20" s="17" t="s">
        <v>104</v>
      </c>
      <c r="G20" s="31">
        <v>0.34306695999999998</v>
      </c>
      <c r="H20" s="31">
        <v>0.21979994999999999</v>
      </c>
      <c r="I20" s="31">
        <v>0.53546386999999995</v>
      </c>
      <c r="J20" s="31">
        <v>15.820375442504883</v>
      </c>
      <c r="K20" s="31">
        <v>15.989594</v>
      </c>
      <c r="L20" s="31">
        <v>0.14916612000000001</v>
      </c>
      <c r="M20" s="9"/>
      <c r="N20" s="6"/>
      <c r="O20" s="12"/>
      <c r="P20" s="6"/>
      <c r="Q20" s="6"/>
      <c r="R20" s="7"/>
      <c r="S20" s="12"/>
      <c r="T20" s="10" t="s">
        <v>1</v>
      </c>
      <c r="U20" s="11"/>
      <c r="V20" s="11"/>
      <c r="W20" s="11"/>
    </row>
    <row r="21" spans="1:23" ht="16" x14ac:dyDescent="0.2">
      <c r="A21" s="2" t="s">
        <v>101</v>
      </c>
      <c r="B21">
        <v>3</v>
      </c>
      <c r="C21" t="s">
        <v>39</v>
      </c>
      <c r="D21" t="s">
        <v>79</v>
      </c>
      <c r="E21" t="s">
        <v>103</v>
      </c>
      <c r="F21" t="s">
        <v>104</v>
      </c>
      <c r="G21" t="s">
        <v>1</v>
      </c>
      <c r="H21" t="s">
        <v>1</v>
      </c>
      <c r="I21" t="s">
        <v>1</v>
      </c>
      <c r="J21" s="25">
        <v>22.391731262207031</v>
      </c>
      <c r="K21" s="25">
        <v>22.442557999999998</v>
      </c>
      <c r="L21" s="25">
        <v>8.6664854999999999E-2</v>
      </c>
      <c r="M21" s="9">
        <f t="shared" ref="M21" si="10">K27-K21</f>
        <v>-7.4350429999999985</v>
      </c>
      <c r="N21" s="9">
        <f t="shared" ref="N21" si="11">SQRT(L21^2+L27^2)</f>
        <v>9.1150431178576879E-2</v>
      </c>
      <c r="O21" s="18">
        <f t="shared" ref="O21" si="12">$O$3</f>
        <v>-10.943185</v>
      </c>
      <c r="P21" s="9">
        <f t="shared" ref="P21" si="13">M21-O21</f>
        <v>3.5081420000000012</v>
      </c>
      <c r="Q21" s="9">
        <f t="shared" ref="Q21" si="14">N21</f>
        <v>9.1150431178576879E-2</v>
      </c>
      <c r="R21" s="8">
        <f t="shared" ref="R21" si="15">2^(-P21)</f>
        <v>8.7890923737688698E-2</v>
      </c>
      <c r="S21" s="6">
        <f>LOG(R21,2)</f>
        <v>-3.5081420000000016</v>
      </c>
      <c r="T21" s="1" t="s">
        <v>1</v>
      </c>
    </row>
    <row r="22" spans="1:23" ht="16" x14ac:dyDescent="0.2">
      <c r="A22" s="2" t="s">
        <v>108</v>
      </c>
      <c r="B22">
        <v>15</v>
      </c>
      <c r="C22" t="s">
        <v>38</v>
      </c>
      <c r="D22" t="s">
        <v>79</v>
      </c>
      <c r="E22" t="s">
        <v>103</v>
      </c>
      <c r="F22" t="s">
        <v>104</v>
      </c>
      <c r="G22" t="s">
        <v>1</v>
      </c>
      <c r="H22" t="s">
        <v>1</v>
      </c>
      <c r="I22" t="s">
        <v>1</v>
      </c>
      <c r="J22" s="25">
        <v>22.393316268920898</v>
      </c>
      <c r="K22" s="25">
        <v>22.442557999999998</v>
      </c>
      <c r="L22" s="25">
        <v>8.6664854999999999E-2</v>
      </c>
      <c r="M22" s="9"/>
      <c r="N22" s="9"/>
      <c r="O22" s="6"/>
      <c r="P22" s="9"/>
      <c r="Q22" s="9"/>
      <c r="R22" s="8"/>
      <c r="S22" s="9"/>
      <c r="T22" s="1" t="s">
        <v>1</v>
      </c>
    </row>
    <row r="23" spans="1:23" ht="16" x14ac:dyDescent="0.2">
      <c r="B23">
        <v>27</v>
      </c>
      <c r="C23" t="s">
        <v>37</v>
      </c>
      <c r="D23" t="s">
        <v>79</v>
      </c>
      <c r="E23" t="s">
        <v>103</v>
      </c>
      <c r="F23" t="s">
        <v>104</v>
      </c>
      <c r="G23" t="s">
        <v>1</v>
      </c>
      <c r="H23" t="s">
        <v>1</v>
      </c>
      <c r="I23" t="s">
        <v>1</v>
      </c>
      <c r="J23" s="25">
        <v>22.542625427246094</v>
      </c>
      <c r="K23" s="25">
        <v>22.442557999999998</v>
      </c>
      <c r="L23" s="25">
        <v>8.6664854999999999E-2</v>
      </c>
      <c r="M23" s="9"/>
      <c r="N23" s="9"/>
      <c r="O23" s="6"/>
      <c r="P23" s="9"/>
      <c r="Q23" s="9"/>
      <c r="R23" s="8"/>
      <c r="S23" s="9"/>
      <c r="T23" s="1" t="s">
        <v>1</v>
      </c>
    </row>
    <row r="24" spans="1:23" ht="16" x14ac:dyDescent="0.2">
      <c r="B24">
        <v>7</v>
      </c>
      <c r="C24" t="s">
        <v>27</v>
      </c>
      <c r="D24" t="s">
        <v>79</v>
      </c>
      <c r="E24" t="s">
        <v>105</v>
      </c>
      <c r="F24" t="s">
        <v>104</v>
      </c>
      <c r="G24" s="25">
        <v>1.3067586</v>
      </c>
      <c r="H24" s="25">
        <v>0.95427596999999997</v>
      </c>
      <c r="I24" s="25">
        <v>1.7894384999999999</v>
      </c>
      <c r="J24" s="25">
        <v>21.88426399230957</v>
      </c>
      <c r="K24" s="25">
        <v>21.598763999999999</v>
      </c>
      <c r="L24" s="25">
        <v>0.26931860000000002</v>
      </c>
      <c r="M24" s="9">
        <f t="shared" ref="M24" si="16">K27-K24</f>
        <v>-6.5912489999999995</v>
      </c>
      <c r="N24" s="9">
        <f t="shared" ref="N24" si="17">SQRT(L24^2+L27^2)</f>
        <v>0.27079533289521346</v>
      </c>
      <c r="O24" s="34">
        <f t="shared" ref="O24" si="18">$O$6</f>
        <v>-10.485385000000001</v>
      </c>
      <c r="P24" s="9">
        <f t="shared" ref="P24" si="19">M24-O24</f>
        <v>3.8941360000000014</v>
      </c>
      <c r="Q24" s="9">
        <f t="shared" ref="Q24" si="20">N24</f>
        <v>0.27079533289521346</v>
      </c>
      <c r="R24" s="8">
        <f t="shared" ref="R24" si="21">2^(-P24)</f>
        <v>6.725866715898289E-2</v>
      </c>
      <c r="S24" s="6"/>
    </row>
    <row r="25" spans="1:23" ht="16" x14ac:dyDescent="0.2">
      <c r="B25">
        <v>19</v>
      </c>
      <c r="C25" t="s">
        <v>26</v>
      </c>
      <c r="D25" t="s">
        <v>79</v>
      </c>
      <c r="E25" t="s">
        <v>105</v>
      </c>
      <c r="F25" t="s">
        <v>104</v>
      </c>
      <c r="G25" s="25">
        <v>1.3067586</v>
      </c>
      <c r="H25" s="25">
        <v>0.95427596999999997</v>
      </c>
      <c r="I25" s="25">
        <v>1.7894384999999999</v>
      </c>
      <c r="J25" s="25">
        <v>21.3492431640625</v>
      </c>
      <c r="K25" s="25">
        <v>21.598763999999999</v>
      </c>
      <c r="L25" s="25">
        <v>0.26931860000000002</v>
      </c>
      <c r="M25" s="9"/>
      <c r="N25" s="9"/>
      <c r="O25" s="6"/>
      <c r="P25" s="9"/>
      <c r="Q25" s="9"/>
      <c r="R25" s="8"/>
      <c r="S25" s="6"/>
    </row>
    <row r="26" spans="1:23" ht="16" x14ac:dyDescent="0.2">
      <c r="B26">
        <v>31</v>
      </c>
      <c r="C26" t="s">
        <v>25</v>
      </c>
      <c r="D26" t="s">
        <v>79</v>
      </c>
      <c r="E26" t="s">
        <v>105</v>
      </c>
      <c r="F26" t="s">
        <v>104</v>
      </c>
      <c r="G26" s="25">
        <v>1.3067586</v>
      </c>
      <c r="H26" s="25">
        <v>0.95427596999999997</v>
      </c>
      <c r="I26" s="25">
        <v>1.7894384999999999</v>
      </c>
      <c r="J26" s="25">
        <v>21.562789916992188</v>
      </c>
      <c r="K26" s="25">
        <v>21.598763999999999</v>
      </c>
      <c r="L26" s="25">
        <v>0.26931860000000002</v>
      </c>
      <c r="M26" s="9"/>
      <c r="N26" s="9"/>
      <c r="O26" s="6"/>
      <c r="P26" s="9"/>
      <c r="Q26" s="9"/>
      <c r="R26" s="8"/>
      <c r="S26" s="6"/>
    </row>
    <row r="27" spans="1:23" ht="16" x14ac:dyDescent="0.2">
      <c r="B27">
        <v>11</v>
      </c>
      <c r="C27" t="s">
        <v>17</v>
      </c>
      <c r="D27" t="s">
        <v>79</v>
      </c>
      <c r="E27" t="s">
        <v>106</v>
      </c>
      <c r="F27" t="s">
        <v>104</v>
      </c>
      <c r="G27" s="25">
        <v>8.7891010000000006E-2</v>
      </c>
      <c r="H27" s="25">
        <v>7.9425549999999998E-2</v>
      </c>
      <c r="I27" s="25">
        <v>9.7258754000000003E-2</v>
      </c>
      <c r="J27" s="25">
        <v>15.024712562561035</v>
      </c>
      <c r="K27" s="25">
        <v>15.007515</v>
      </c>
      <c r="L27" s="25">
        <v>2.8241883999999998E-2</v>
      </c>
      <c r="M27" s="9"/>
      <c r="N27" s="9"/>
      <c r="O27" s="6"/>
      <c r="P27" s="9"/>
      <c r="Q27" s="9"/>
      <c r="R27" s="8"/>
      <c r="S27" s="6"/>
      <c r="T27" s="1" t="s">
        <v>1</v>
      </c>
      <c r="U27" s="5"/>
      <c r="V27" s="5"/>
      <c r="W27" s="5"/>
    </row>
    <row r="28" spans="1:23" ht="16" x14ac:dyDescent="0.2">
      <c r="B28">
        <v>23</v>
      </c>
      <c r="C28" t="s">
        <v>16</v>
      </c>
      <c r="D28" t="s">
        <v>79</v>
      </c>
      <c r="E28" t="s">
        <v>106</v>
      </c>
      <c r="F28" t="s">
        <v>104</v>
      </c>
      <c r="G28" s="25">
        <v>8.7891010000000006E-2</v>
      </c>
      <c r="H28" s="25">
        <v>7.9425549999999998E-2</v>
      </c>
      <c r="I28" s="25">
        <v>9.7258754000000003E-2</v>
      </c>
      <c r="J28" s="25">
        <v>15.022912979125977</v>
      </c>
      <c r="K28" s="25">
        <v>15.007515</v>
      </c>
      <c r="L28" s="25">
        <v>2.8241883999999998E-2</v>
      </c>
      <c r="M28" s="9"/>
      <c r="N28" s="6"/>
      <c r="O28" s="6"/>
      <c r="P28" s="6"/>
      <c r="Q28" s="6"/>
      <c r="R28" s="7"/>
      <c r="S28" s="6"/>
      <c r="T28" s="1" t="s">
        <v>1</v>
      </c>
      <c r="U28" s="5"/>
      <c r="V28" s="5"/>
      <c r="W28" s="5"/>
    </row>
    <row r="29" spans="1:23" ht="16" x14ac:dyDescent="0.2">
      <c r="B29">
        <v>35</v>
      </c>
      <c r="C29" t="s">
        <v>15</v>
      </c>
      <c r="D29" t="s">
        <v>79</v>
      </c>
      <c r="E29" t="s">
        <v>106</v>
      </c>
      <c r="F29" t="s">
        <v>104</v>
      </c>
      <c r="G29" s="25">
        <v>8.7891010000000006E-2</v>
      </c>
      <c r="H29" s="25">
        <v>7.9425549999999998E-2</v>
      </c>
      <c r="I29" s="25">
        <v>9.7258754000000003E-2</v>
      </c>
      <c r="J29" s="25">
        <v>14.974921226501465</v>
      </c>
      <c r="K29" s="25">
        <v>15.007515</v>
      </c>
      <c r="L29" s="25">
        <v>2.8241883999999998E-2</v>
      </c>
      <c r="M29" s="9"/>
      <c r="N29" s="6"/>
      <c r="O29" s="12"/>
      <c r="P29" s="6"/>
      <c r="Q29" s="6"/>
      <c r="R29" s="7"/>
      <c r="S29" s="6"/>
      <c r="T29" s="1" t="s">
        <v>1</v>
      </c>
      <c r="U29" s="5"/>
      <c r="V29" s="5"/>
      <c r="W29" s="5"/>
    </row>
    <row r="30" spans="1:23" s="13" customFormat="1" ht="16" x14ac:dyDescent="0.2">
      <c r="A30" s="27" t="s">
        <v>101</v>
      </c>
      <c r="B30" s="16">
        <v>4</v>
      </c>
      <c r="C30" s="16" t="s">
        <v>33</v>
      </c>
      <c r="D30" s="16" t="s">
        <v>45</v>
      </c>
      <c r="E30" s="16" t="s">
        <v>103</v>
      </c>
      <c r="F30" s="16" t="s">
        <v>104</v>
      </c>
      <c r="G30" s="16" t="s">
        <v>1</v>
      </c>
      <c r="H30" s="16" t="s">
        <v>1</v>
      </c>
      <c r="I30" s="16" t="s">
        <v>1</v>
      </c>
      <c r="J30" s="28">
        <v>24.717683792114258</v>
      </c>
      <c r="K30" s="28">
        <v>24.555579999999999</v>
      </c>
      <c r="L30" s="28">
        <v>0.20175306000000001</v>
      </c>
      <c r="M30" s="9">
        <f t="shared" ref="M30" si="22">K36-K30</f>
        <v>-8.1258920000000003</v>
      </c>
      <c r="N30" s="9">
        <f t="shared" ref="N30" si="23">SQRT(L30^2+L36^2)</f>
        <v>0.28719360393347065</v>
      </c>
      <c r="O30" s="18">
        <f t="shared" ref="O30" si="24">$O$3</f>
        <v>-10.943185</v>
      </c>
      <c r="P30" s="9">
        <f t="shared" ref="P30" si="25">M30-O30</f>
        <v>2.8172929999999994</v>
      </c>
      <c r="Q30" s="9">
        <f t="shared" ref="Q30" si="26">N30</f>
        <v>0.28719360393347065</v>
      </c>
      <c r="R30" s="8">
        <f t="shared" ref="R30" si="27">2^(-P30)</f>
        <v>0.14187644585339265</v>
      </c>
      <c r="S30" s="9">
        <f>LOG(R30,2)</f>
        <v>-2.8172929999999994</v>
      </c>
      <c r="T30" s="13" t="s">
        <v>1</v>
      </c>
    </row>
    <row r="31" spans="1:23" ht="16" x14ac:dyDescent="0.2">
      <c r="A31" s="29" t="s">
        <v>109</v>
      </c>
      <c r="B31">
        <v>16</v>
      </c>
      <c r="C31" t="s">
        <v>32</v>
      </c>
      <c r="D31" t="s">
        <v>45</v>
      </c>
      <c r="E31" t="s">
        <v>103</v>
      </c>
      <c r="F31" t="s">
        <v>104</v>
      </c>
      <c r="G31" t="s">
        <v>1</v>
      </c>
      <c r="H31" t="s">
        <v>1</v>
      </c>
      <c r="I31" t="s">
        <v>1</v>
      </c>
      <c r="J31" s="25">
        <v>24.329627990722656</v>
      </c>
      <c r="K31" s="25">
        <v>24.555579999999999</v>
      </c>
      <c r="L31" s="25">
        <v>0.20175306000000001</v>
      </c>
      <c r="M31" s="9"/>
      <c r="N31" s="9"/>
      <c r="O31" s="6"/>
      <c r="P31" s="9"/>
      <c r="Q31" s="9"/>
      <c r="R31" s="8"/>
      <c r="S31" s="9"/>
      <c r="T31" s="1" t="s">
        <v>1</v>
      </c>
    </row>
    <row r="32" spans="1:23" ht="16" x14ac:dyDescent="0.2">
      <c r="A32" s="29"/>
      <c r="B32">
        <v>28</v>
      </c>
      <c r="C32" t="s">
        <v>31</v>
      </c>
      <c r="D32" t="s">
        <v>45</v>
      </c>
      <c r="E32" t="s">
        <v>103</v>
      </c>
      <c r="F32" t="s">
        <v>104</v>
      </c>
      <c r="G32" t="s">
        <v>1</v>
      </c>
      <c r="H32" t="s">
        <v>1</v>
      </c>
      <c r="I32" t="s">
        <v>1</v>
      </c>
      <c r="J32" s="25">
        <v>24.619428634643555</v>
      </c>
      <c r="K32" s="25">
        <v>24.555579999999999</v>
      </c>
      <c r="L32" s="25">
        <v>0.20175306000000001</v>
      </c>
      <c r="M32" s="9"/>
      <c r="N32" s="9"/>
      <c r="O32" s="6"/>
      <c r="P32" s="9"/>
      <c r="Q32" s="9"/>
      <c r="R32" s="8"/>
      <c r="S32" s="9"/>
      <c r="T32" s="1" t="s">
        <v>1</v>
      </c>
    </row>
    <row r="33" spans="1:24" ht="16" x14ac:dyDescent="0.2">
      <c r="A33" s="29"/>
      <c r="B33">
        <v>8</v>
      </c>
      <c r="C33" t="s">
        <v>22</v>
      </c>
      <c r="D33" t="s">
        <v>45</v>
      </c>
      <c r="E33" t="s">
        <v>105</v>
      </c>
      <c r="F33" t="s">
        <v>104</v>
      </c>
      <c r="G33" s="25">
        <v>0.69200830000000002</v>
      </c>
      <c r="H33" s="25">
        <v>0.54642809999999997</v>
      </c>
      <c r="I33" s="25">
        <v>0.87637423999999997</v>
      </c>
      <c r="J33" s="25">
        <v>24.58685302734375</v>
      </c>
      <c r="K33" s="25">
        <v>24.628920000000001</v>
      </c>
      <c r="L33" s="25">
        <v>6.6969319999999999E-2</v>
      </c>
      <c r="M33" s="9">
        <f t="shared" ref="M33" si="28">K36-K33</f>
        <v>-8.1992320000000021</v>
      </c>
      <c r="N33" s="9">
        <f t="shared" ref="N33" si="29">SQRT(L33^2+L36^2)</f>
        <v>0.21508314378907983</v>
      </c>
      <c r="O33" s="34">
        <f t="shared" ref="O33" si="30">$O$6</f>
        <v>-10.485385000000001</v>
      </c>
      <c r="P33" s="9">
        <f t="shared" ref="P33" si="31">M33-O33</f>
        <v>2.2861529999999988</v>
      </c>
      <c r="Q33" s="9">
        <f t="shared" ref="Q33" si="32">N33</f>
        <v>0.21508314378907983</v>
      </c>
      <c r="R33" s="8">
        <f t="shared" ref="R33" si="33">2^(-P33)</f>
        <v>0.20502148380650187</v>
      </c>
      <c r="S33" s="6"/>
    </row>
    <row r="34" spans="1:24" ht="16" x14ac:dyDescent="0.2">
      <c r="A34" s="29"/>
      <c r="B34">
        <v>20</v>
      </c>
      <c r="C34" t="s">
        <v>21</v>
      </c>
      <c r="D34" t="s">
        <v>45</v>
      </c>
      <c r="E34" t="s">
        <v>105</v>
      </c>
      <c r="F34" t="s">
        <v>104</v>
      </c>
      <c r="G34" s="25">
        <v>0.69200830000000002</v>
      </c>
      <c r="H34" s="25">
        <v>0.54642809999999997</v>
      </c>
      <c r="I34" s="25">
        <v>0.87637423999999997</v>
      </c>
      <c r="J34" s="25">
        <v>24.593759536743164</v>
      </c>
      <c r="K34" s="25">
        <v>24.628920000000001</v>
      </c>
      <c r="L34" s="25">
        <v>6.6969319999999999E-2</v>
      </c>
      <c r="M34" s="9"/>
      <c r="N34" s="9"/>
      <c r="O34" s="6"/>
      <c r="P34" s="9"/>
      <c r="Q34" s="9"/>
      <c r="R34" s="8"/>
      <c r="S34" s="6"/>
    </row>
    <row r="35" spans="1:24" ht="16" x14ac:dyDescent="0.2">
      <c r="A35" s="29"/>
      <c r="B35">
        <v>32</v>
      </c>
      <c r="C35" t="s">
        <v>20</v>
      </c>
      <c r="D35" t="s">
        <v>45</v>
      </c>
      <c r="E35" t="s">
        <v>105</v>
      </c>
      <c r="F35" t="s">
        <v>104</v>
      </c>
      <c r="G35" s="25">
        <v>0.69200830000000002</v>
      </c>
      <c r="H35" s="25">
        <v>0.54642809999999997</v>
      </c>
      <c r="I35" s="25">
        <v>0.87637423999999997</v>
      </c>
      <c r="J35" s="25">
        <v>24.706146240234375</v>
      </c>
      <c r="K35" s="25">
        <v>24.628920000000001</v>
      </c>
      <c r="L35" s="25">
        <v>6.6969319999999999E-2</v>
      </c>
      <c r="M35" s="9"/>
      <c r="N35" s="9"/>
      <c r="O35" s="6"/>
      <c r="P35" s="9"/>
      <c r="Q35" s="9"/>
      <c r="R35" s="8"/>
      <c r="S35" s="6"/>
    </row>
    <row r="36" spans="1:24" ht="16" x14ac:dyDescent="0.2">
      <c r="A36" s="29"/>
      <c r="B36">
        <v>12</v>
      </c>
      <c r="C36" t="s">
        <v>12</v>
      </c>
      <c r="D36" t="s">
        <v>45</v>
      </c>
      <c r="E36" t="s">
        <v>106</v>
      </c>
      <c r="F36" t="s">
        <v>104</v>
      </c>
      <c r="G36" s="25">
        <v>0.1418768</v>
      </c>
      <c r="H36" s="25">
        <v>0.10311632599999999</v>
      </c>
      <c r="I36" s="25">
        <v>0.19520698</v>
      </c>
      <c r="J36" s="25">
        <v>16.662818908691406</v>
      </c>
      <c r="K36" s="25">
        <v>16.429687999999999</v>
      </c>
      <c r="L36" s="25">
        <v>0.20439146</v>
      </c>
      <c r="M36" s="9"/>
      <c r="N36" s="9"/>
      <c r="O36" s="6"/>
      <c r="P36" s="9"/>
      <c r="Q36" s="9"/>
      <c r="R36" s="8"/>
      <c r="S36" s="6"/>
      <c r="T36" s="1" t="s">
        <v>1</v>
      </c>
      <c r="U36" s="5"/>
      <c r="V36" s="5"/>
      <c r="W36" s="5"/>
    </row>
    <row r="37" spans="1:24" ht="16" x14ac:dyDescent="0.2">
      <c r="A37" s="29"/>
      <c r="B37">
        <v>24</v>
      </c>
      <c r="C37" t="s">
        <v>11</v>
      </c>
      <c r="D37" t="s">
        <v>45</v>
      </c>
      <c r="E37" t="s">
        <v>106</v>
      </c>
      <c r="F37" t="s">
        <v>104</v>
      </c>
      <c r="G37" s="25">
        <v>0.1418768</v>
      </c>
      <c r="H37" s="25">
        <v>0.10311632599999999</v>
      </c>
      <c r="I37" s="25">
        <v>0.19520698</v>
      </c>
      <c r="J37" s="25">
        <v>16.344947814941406</v>
      </c>
      <c r="K37" s="25">
        <v>16.429687999999999</v>
      </c>
      <c r="L37" s="25">
        <v>0.20439146</v>
      </c>
      <c r="M37" s="9"/>
      <c r="N37" s="6"/>
      <c r="O37" s="6"/>
      <c r="P37" s="6"/>
      <c r="Q37" s="6"/>
      <c r="R37" s="7"/>
      <c r="S37" s="6"/>
      <c r="T37" s="1" t="s">
        <v>1</v>
      </c>
      <c r="U37" s="5"/>
      <c r="V37" s="5"/>
      <c r="W37" s="5"/>
    </row>
    <row r="38" spans="1:24" s="10" customFormat="1" ht="16" x14ac:dyDescent="0.2">
      <c r="A38" s="30"/>
      <c r="B38" s="17">
        <v>36</v>
      </c>
      <c r="C38" s="17" t="s">
        <v>10</v>
      </c>
      <c r="D38" s="17" t="s">
        <v>45</v>
      </c>
      <c r="E38" s="17" t="s">
        <v>106</v>
      </c>
      <c r="F38" s="17" t="s">
        <v>104</v>
      </c>
      <c r="G38" s="31">
        <v>0.1418768</v>
      </c>
      <c r="H38" s="31">
        <v>0.10311632599999999</v>
      </c>
      <c r="I38" s="31">
        <v>0.19520698</v>
      </c>
      <c r="J38" s="31">
        <v>16.281293869018555</v>
      </c>
      <c r="K38" s="31">
        <v>16.429687999999999</v>
      </c>
      <c r="L38" s="31">
        <v>0.20439146</v>
      </c>
      <c r="M38" s="9"/>
      <c r="N38" s="6"/>
      <c r="O38" s="12"/>
      <c r="P38" s="6"/>
      <c r="Q38" s="6"/>
      <c r="R38" s="7"/>
      <c r="S38" s="12"/>
      <c r="T38" s="10" t="s">
        <v>1</v>
      </c>
      <c r="U38" s="11"/>
      <c r="V38" s="11"/>
      <c r="W38" s="11"/>
    </row>
    <row r="39" spans="1:24" s="35" customFormat="1" ht="16" x14ac:dyDescent="0.2">
      <c r="A39" s="35" t="s">
        <v>110</v>
      </c>
      <c r="B39" s="36">
        <v>73</v>
      </c>
      <c r="C39" s="36" t="s">
        <v>76</v>
      </c>
      <c r="D39" s="36" t="s">
        <v>110</v>
      </c>
      <c r="E39" s="36" t="s">
        <v>103</v>
      </c>
      <c r="F39" s="36" t="s">
        <v>104</v>
      </c>
      <c r="G39" s="36" t="s">
        <v>1</v>
      </c>
      <c r="H39" s="36" t="s">
        <v>1</v>
      </c>
      <c r="I39" s="36" t="s">
        <v>1</v>
      </c>
      <c r="J39" s="37">
        <v>34.559307098388672</v>
      </c>
      <c r="K39" s="37">
        <v>34.559306999999997</v>
      </c>
      <c r="L39" s="36" t="s">
        <v>1</v>
      </c>
      <c r="M39" s="14"/>
      <c r="N39" s="38"/>
      <c r="O39" s="38"/>
      <c r="P39" s="38"/>
      <c r="Q39" s="38"/>
      <c r="R39" s="39"/>
      <c r="S39" s="38"/>
    </row>
    <row r="40" spans="1:24" ht="16" x14ac:dyDescent="0.2">
      <c r="B40">
        <v>77</v>
      </c>
      <c r="C40" t="s">
        <v>64</v>
      </c>
      <c r="D40" t="s">
        <v>110</v>
      </c>
      <c r="E40" t="s">
        <v>105</v>
      </c>
      <c r="F40" t="s">
        <v>104</v>
      </c>
      <c r="G40" t="s">
        <v>1</v>
      </c>
      <c r="H40" t="s">
        <v>1</v>
      </c>
      <c r="I40" t="s">
        <v>1</v>
      </c>
      <c r="J40" t="s">
        <v>111</v>
      </c>
      <c r="K40" t="s">
        <v>1</v>
      </c>
      <c r="L40" t="s">
        <v>1</v>
      </c>
      <c r="M40" s="9"/>
      <c r="N40" s="6"/>
      <c r="O40" s="6"/>
      <c r="P40" s="9"/>
      <c r="Q40" s="9"/>
      <c r="R40" s="8"/>
      <c r="S40" s="9"/>
    </row>
    <row r="41" spans="1:24" ht="16" x14ac:dyDescent="0.2">
      <c r="B41">
        <v>81</v>
      </c>
      <c r="C41" t="s">
        <v>51</v>
      </c>
      <c r="D41" t="s">
        <v>110</v>
      </c>
      <c r="E41" t="s">
        <v>106</v>
      </c>
      <c r="F41" t="s">
        <v>104</v>
      </c>
      <c r="G41" t="s">
        <v>1</v>
      </c>
      <c r="H41" t="s">
        <v>1</v>
      </c>
      <c r="I41" t="s">
        <v>1</v>
      </c>
      <c r="J41" t="s">
        <v>111</v>
      </c>
      <c r="K41" t="s">
        <v>1</v>
      </c>
      <c r="L41" t="s">
        <v>1</v>
      </c>
      <c r="M41" s="9"/>
      <c r="N41" s="6"/>
      <c r="O41" s="6"/>
      <c r="P41" s="9"/>
      <c r="Q41" s="9"/>
      <c r="R41" s="8"/>
      <c r="S41" s="9"/>
    </row>
    <row r="42" spans="1:24" x14ac:dyDescent="0.15">
      <c r="M42" s="9"/>
      <c r="N42" s="6"/>
    </row>
    <row r="43" spans="1:24" x14ac:dyDescent="0.15">
      <c r="M43" s="9"/>
      <c r="N43" s="6"/>
    </row>
    <row r="44" spans="1:24" x14ac:dyDescent="0.15">
      <c r="M44" s="9"/>
      <c r="N44" s="6"/>
    </row>
    <row r="46" spans="1:24" s="10" customFormat="1" x14ac:dyDescent="0.15">
      <c r="A46" s="2"/>
      <c r="B46" s="1"/>
      <c r="C46" s="1"/>
      <c r="D46" s="1"/>
      <c r="E46" s="1"/>
      <c r="F46" s="1"/>
      <c r="G46" s="1"/>
      <c r="H46" s="1"/>
      <c r="I46" s="1"/>
      <c r="J46" s="24"/>
      <c r="K46" s="24"/>
      <c r="L46" s="15"/>
      <c r="M46" s="2"/>
      <c r="N46" s="2"/>
      <c r="O46" s="2"/>
      <c r="P46" s="2"/>
      <c r="Q46" s="2"/>
      <c r="R46" s="3"/>
      <c r="S46" s="2"/>
      <c r="T46" s="1"/>
      <c r="U46" s="1"/>
      <c r="V46" s="1"/>
      <c r="W46" s="1"/>
      <c r="X46" s="1"/>
    </row>
    <row r="47" spans="1:24" s="13" customFormat="1" x14ac:dyDescent="0.15">
      <c r="A47" s="2"/>
      <c r="B47" s="1"/>
      <c r="C47" s="1"/>
      <c r="D47" s="1"/>
      <c r="E47" s="1"/>
      <c r="F47" s="1"/>
      <c r="G47" s="1"/>
      <c r="H47" s="1"/>
      <c r="I47" s="1"/>
      <c r="J47" s="24"/>
      <c r="K47" s="24"/>
      <c r="L47" s="15"/>
      <c r="M47" s="2"/>
      <c r="N47" s="2"/>
      <c r="O47" s="2"/>
      <c r="P47" s="2"/>
      <c r="Q47" s="2"/>
      <c r="R47" s="3"/>
      <c r="S47" s="2"/>
      <c r="T47" s="1"/>
      <c r="U47" s="1"/>
      <c r="V47" s="1"/>
      <c r="W47" s="1"/>
      <c r="X47" s="1"/>
    </row>
    <row r="52" spans="1:24" s="10" customFormat="1" x14ac:dyDescent="0.15">
      <c r="A52" s="2"/>
      <c r="B52" s="1"/>
      <c r="C52" s="1"/>
      <c r="D52" s="1"/>
      <c r="E52" s="1"/>
      <c r="F52" s="1"/>
      <c r="G52" s="1"/>
      <c r="H52" s="1"/>
      <c r="I52" s="1"/>
      <c r="J52" s="24"/>
      <c r="K52" s="24"/>
      <c r="L52" s="15"/>
      <c r="M52" s="2"/>
      <c r="N52" s="2"/>
      <c r="O52" s="2"/>
      <c r="P52" s="2"/>
      <c r="Q52" s="2"/>
      <c r="R52" s="3"/>
      <c r="S52" s="2"/>
      <c r="T52" s="1"/>
      <c r="U52" s="1"/>
      <c r="V52" s="1"/>
      <c r="W52" s="1"/>
      <c r="X52" s="1"/>
    </row>
    <row r="53" spans="1:24" s="13" customFormat="1" x14ac:dyDescent="0.15">
      <c r="A53" s="2"/>
      <c r="B53" s="1"/>
      <c r="C53" s="1"/>
      <c r="D53" s="1"/>
      <c r="E53" s="1"/>
      <c r="F53" s="1"/>
      <c r="G53" s="1"/>
      <c r="H53" s="1"/>
      <c r="I53" s="1"/>
      <c r="J53" s="24"/>
      <c r="K53" s="24"/>
      <c r="L53" s="15"/>
      <c r="M53" s="2"/>
      <c r="N53" s="2"/>
      <c r="O53" s="2"/>
      <c r="P53" s="2"/>
      <c r="Q53" s="2"/>
      <c r="R53" s="3"/>
      <c r="S53" s="2"/>
      <c r="T53" s="1"/>
      <c r="U53" s="1"/>
      <c r="V53" s="1"/>
      <c r="W53" s="1"/>
      <c r="X53" s="1"/>
    </row>
    <row r="58" spans="1:24" s="10" customFormat="1" x14ac:dyDescent="0.15">
      <c r="A58" s="2"/>
      <c r="B58" s="1"/>
      <c r="C58" s="1"/>
      <c r="D58" s="1"/>
      <c r="E58" s="1"/>
      <c r="F58" s="1"/>
      <c r="G58" s="1"/>
      <c r="H58" s="1"/>
      <c r="I58" s="1"/>
      <c r="J58" s="24"/>
      <c r="K58" s="24"/>
      <c r="L58" s="15"/>
      <c r="M58" s="2"/>
      <c r="N58" s="2"/>
      <c r="O58" s="2"/>
      <c r="P58" s="2"/>
      <c r="Q58" s="2"/>
      <c r="R58" s="3"/>
      <c r="S58" s="2"/>
      <c r="T58" s="1"/>
      <c r="U58" s="1"/>
      <c r="V58" s="1"/>
      <c r="W58" s="1"/>
      <c r="X58" s="1"/>
    </row>
  </sheetData>
  <mergeCells count="2">
    <mergeCell ref="G1:L1"/>
    <mergeCell ref="M1:P1"/>
  </mergeCells>
  <pageMargins left="0.75" right="0.75" top="1" bottom="1" header="0.5" footer="0.5"/>
  <pageSetup orientation="portrait" horizontalDpi="300" verticalDpi="3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39FEC5-06D7-384E-9F62-A5C893241136}">
  <dimension ref="A1:Y86"/>
  <sheetViews>
    <sheetView topLeftCell="A2" zoomScale="106" zoomScaleNormal="100" workbookViewId="0">
      <pane ySplit="1" topLeftCell="A33" activePane="bottomLeft" state="frozen"/>
      <selection activeCell="A2" sqref="A2"/>
      <selection pane="bottomLeft" activeCell="S63" sqref="S63:S69"/>
    </sheetView>
  </sheetViews>
  <sheetFormatPr baseColWidth="10" defaultColWidth="8.83203125" defaultRowHeight="13" x14ac:dyDescent="0.15"/>
  <cols>
    <col min="1" max="1" width="26.6640625" style="2" customWidth="1"/>
    <col min="2" max="3" width="10.5" style="1" customWidth="1"/>
    <col min="4" max="4" width="13.5" style="15" bestFit="1" customWidth="1"/>
    <col min="5" max="5" width="11.6640625" style="15" customWidth="1"/>
    <col min="6" max="6" width="14.5" style="1" customWidth="1"/>
    <col min="7" max="7" width="11.1640625" style="15" bestFit="1" customWidth="1"/>
    <col min="8" max="8" width="11.1640625" style="1" customWidth="1"/>
    <col min="9" max="9" width="10" style="1" customWidth="1"/>
    <col min="10" max="10" width="6.83203125" style="1" customWidth="1"/>
    <col min="11" max="11" width="7.33203125" style="1" customWidth="1"/>
    <col min="12" max="12" width="11.5" style="24" customWidth="1"/>
    <col min="13" max="13" width="7.6640625" style="24" bestFit="1" customWidth="1"/>
    <col min="14" max="14" width="5.6640625" style="15" bestFit="1" customWidth="1"/>
    <col min="15" max="16" width="10.83203125" style="2" customWidth="1"/>
    <col min="17" max="19" width="12.1640625" style="2" customWidth="1"/>
    <col min="20" max="20" width="12.1640625" style="3" customWidth="1"/>
    <col min="21" max="21" width="12.1640625" style="2" customWidth="1"/>
    <col min="22" max="22" width="7.33203125" style="1" bestFit="1" customWidth="1"/>
    <col min="23" max="23" width="12.1640625" style="1" bestFit="1" customWidth="1"/>
    <col min="24" max="24" width="10.1640625" style="1" bestFit="1" customWidth="1"/>
    <col min="25" max="25" width="11.83203125" style="1" bestFit="1" customWidth="1"/>
    <col min="26" max="16384" width="8.83203125" style="1"/>
  </cols>
  <sheetData>
    <row r="1" spans="1:25" x14ac:dyDescent="0.15">
      <c r="I1" s="75" t="s">
        <v>112</v>
      </c>
      <c r="J1" s="75"/>
      <c r="K1" s="75"/>
      <c r="L1" s="75"/>
      <c r="M1" s="75"/>
      <c r="N1" s="75"/>
      <c r="O1" s="76" t="s">
        <v>113</v>
      </c>
      <c r="P1" s="76"/>
      <c r="Q1" s="76"/>
      <c r="R1" s="76"/>
      <c r="S1" s="32"/>
    </row>
    <row r="2" spans="1:25" x14ac:dyDescent="0.15">
      <c r="A2" s="22" t="s">
        <v>97</v>
      </c>
      <c r="B2" s="1" t="s">
        <v>99</v>
      </c>
      <c r="C2" s="1" t="s">
        <v>98</v>
      </c>
      <c r="D2" s="15" t="s">
        <v>123</v>
      </c>
      <c r="E2" s="15" t="s">
        <v>96</v>
      </c>
      <c r="F2" s="1" t="s">
        <v>147</v>
      </c>
      <c r="G2" s="15" t="s">
        <v>95</v>
      </c>
      <c r="H2" s="1" t="s">
        <v>100</v>
      </c>
      <c r="I2" s="4" t="s">
        <v>94</v>
      </c>
      <c r="J2" s="1" t="s">
        <v>93</v>
      </c>
      <c r="K2" s="1" t="s">
        <v>92</v>
      </c>
      <c r="L2" s="24" t="s">
        <v>91</v>
      </c>
      <c r="M2" s="24" t="s">
        <v>90</v>
      </c>
      <c r="N2" s="15" t="s">
        <v>89</v>
      </c>
      <c r="O2" s="33" t="s">
        <v>115</v>
      </c>
      <c r="P2" s="2" t="s">
        <v>117</v>
      </c>
      <c r="Q2" s="2" t="s">
        <v>116</v>
      </c>
      <c r="R2" s="33" t="s">
        <v>88</v>
      </c>
      <c r="S2" s="2" t="s">
        <v>118</v>
      </c>
      <c r="T2" s="3" t="s">
        <v>87</v>
      </c>
      <c r="U2" s="2" t="s">
        <v>86</v>
      </c>
      <c r="V2" s="1" t="s">
        <v>85</v>
      </c>
      <c r="W2" s="1" t="s">
        <v>84</v>
      </c>
      <c r="X2" s="1" t="s">
        <v>83</v>
      </c>
      <c r="Y2" s="1" t="s">
        <v>82</v>
      </c>
    </row>
    <row r="3" spans="1:25" s="13" customFormat="1" ht="16" x14ac:dyDescent="0.2">
      <c r="A3" s="19" t="s">
        <v>121</v>
      </c>
      <c r="B3"/>
      <c r="C3"/>
      <c r="D3" t="s">
        <v>0</v>
      </c>
      <c r="E3" s="71">
        <v>3</v>
      </c>
      <c r="F3" t="s">
        <v>146</v>
      </c>
      <c r="G3" t="s">
        <v>120</v>
      </c>
      <c r="H3" t="s">
        <v>119</v>
      </c>
      <c r="I3" s="25">
        <v>1.5283652999999999</v>
      </c>
      <c r="J3" s="25">
        <v>1.2629226</v>
      </c>
      <c r="K3" s="25">
        <v>1.8495988999999999</v>
      </c>
      <c r="L3" s="25">
        <v>20.107429504394531</v>
      </c>
      <c r="M3" s="25">
        <v>20.043137000000002</v>
      </c>
      <c r="N3" s="25">
        <v>5.9253500000000001E-2</v>
      </c>
      <c r="O3" s="9">
        <f>M3-M12</f>
        <v>13.145947400000001</v>
      </c>
      <c r="P3" s="9">
        <f>SQRT(N3^2+N12^2)</f>
        <v>0.11349830335929707</v>
      </c>
      <c r="Q3" s="18">
        <f>O3</f>
        <v>13.145947400000001</v>
      </c>
      <c r="R3" s="9">
        <f>O3-Q3</f>
        <v>0</v>
      </c>
      <c r="S3" s="9">
        <f>P3</f>
        <v>0.11349830335929707</v>
      </c>
      <c r="T3" s="8">
        <f>2^(-R3)</f>
        <v>1</v>
      </c>
      <c r="U3" s="9">
        <f>LOG(T3,2)</f>
        <v>0</v>
      </c>
      <c r="V3" s="13" t="s">
        <v>1</v>
      </c>
    </row>
    <row r="4" spans="1:25" ht="16" x14ac:dyDescent="0.2">
      <c r="A4" s="20"/>
      <c r="B4"/>
      <c r="C4"/>
      <c r="D4" t="s">
        <v>0</v>
      </c>
      <c r="E4" s="71">
        <v>3</v>
      </c>
      <c r="F4"/>
      <c r="G4" t="s">
        <v>120</v>
      </c>
      <c r="H4" t="s">
        <v>119</v>
      </c>
      <c r="I4" s="25">
        <v>1.5283652999999999</v>
      </c>
      <c r="J4" s="25">
        <v>1.2629226</v>
      </c>
      <c r="K4" s="25">
        <v>1.8495988999999999</v>
      </c>
      <c r="L4" s="25">
        <v>20.031255722045898</v>
      </c>
      <c r="M4" s="25">
        <v>20.043137000000002</v>
      </c>
      <c r="N4" s="25">
        <v>5.9253500000000001E-2</v>
      </c>
      <c r="O4" s="9"/>
      <c r="P4" s="9"/>
      <c r="Q4" s="9"/>
      <c r="R4" s="9"/>
      <c r="S4" s="9"/>
      <c r="T4" s="8"/>
      <c r="U4" s="9"/>
      <c r="V4" s="1" t="s">
        <v>1</v>
      </c>
    </row>
    <row r="5" spans="1:25" ht="16" x14ac:dyDescent="0.2">
      <c r="A5" s="2" t="s">
        <v>114</v>
      </c>
      <c r="B5"/>
      <c r="C5"/>
      <c r="D5" t="s">
        <v>0</v>
      </c>
      <c r="E5" s="71">
        <v>3</v>
      </c>
      <c r="F5"/>
      <c r="G5" t="s">
        <v>120</v>
      </c>
      <c r="H5" t="s">
        <v>119</v>
      </c>
      <c r="I5" s="25">
        <v>1.5283652999999999</v>
      </c>
      <c r="J5" s="25">
        <v>1.2629226</v>
      </c>
      <c r="K5" s="25">
        <v>1.8495988999999999</v>
      </c>
      <c r="L5" s="25">
        <v>19.99072265625</v>
      </c>
      <c r="M5" s="25">
        <v>20.043137000000002</v>
      </c>
      <c r="N5" s="25">
        <v>5.9253500000000001E-2</v>
      </c>
      <c r="O5" s="9"/>
      <c r="P5" s="9"/>
      <c r="Q5" s="9"/>
      <c r="R5" s="9"/>
      <c r="S5" s="9"/>
      <c r="T5" s="8"/>
      <c r="U5" s="9"/>
    </row>
    <row r="6" spans="1:25" ht="16" x14ac:dyDescent="0.2">
      <c r="B6"/>
      <c r="C6"/>
      <c r="D6" t="s">
        <v>0</v>
      </c>
      <c r="E6" s="71">
        <v>3</v>
      </c>
      <c r="F6"/>
      <c r="G6" t="s">
        <v>103</v>
      </c>
      <c r="H6" t="s">
        <v>119</v>
      </c>
      <c r="I6" t="s">
        <v>1</v>
      </c>
      <c r="J6" t="s">
        <v>1</v>
      </c>
      <c r="K6" t="s">
        <v>1</v>
      </c>
      <c r="L6" s="25">
        <v>21.533344268798828</v>
      </c>
      <c r="M6" s="25">
        <v>21.641183999999999</v>
      </c>
      <c r="N6" s="25">
        <v>0.16114600000000001</v>
      </c>
      <c r="O6" s="9">
        <f>M6-M12</f>
        <v>14.743994399999998</v>
      </c>
      <c r="P6" s="9">
        <f>SQRT(N6^2+N12^2)</f>
        <v>0.18798649132102291</v>
      </c>
      <c r="Q6" s="18">
        <f>O6</f>
        <v>14.743994399999998</v>
      </c>
      <c r="R6" s="9">
        <f>O6-Q6</f>
        <v>0</v>
      </c>
      <c r="S6" s="9">
        <f>P6</f>
        <v>0.18798649132102291</v>
      </c>
      <c r="T6" s="8">
        <f>2^(-R6)</f>
        <v>1</v>
      </c>
      <c r="U6" s="9">
        <f>LOG(T6,2)</f>
        <v>0</v>
      </c>
    </row>
    <row r="7" spans="1:25" ht="16" x14ac:dyDescent="0.2">
      <c r="B7"/>
      <c r="C7"/>
      <c r="D7" t="s">
        <v>0</v>
      </c>
      <c r="E7" s="71">
        <v>3</v>
      </c>
      <c r="F7"/>
      <c r="G7" t="s">
        <v>103</v>
      </c>
      <c r="H7" t="s">
        <v>119</v>
      </c>
      <c r="I7" t="s">
        <v>1</v>
      </c>
      <c r="J7" t="s">
        <v>1</v>
      </c>
      <c r="K7" t="s">
        <v>1</v>
      </c>
      <c r="L7" s="25">
        <v>21.563783645629883</v>
      </c>
      <c r="M7" s="25">
        <v>21.641183999999999</v>
      </c>
      <c r="N7" s="25">
        <v>0.16114600000000001</v>
      </c>
      <c r="O7" s="9"/>
      <c r="P7" s="9"/>
      <c r="Q7" s="9"/>
      <c r="R7" s="9"/>
      <c r="S7" s="9"/>
      <c r="T7" s="8"/>
      <c r="U7" s="9"/>
    </row>
    <row r="8" spans="1:25" ht="16" x14ac:dyDescent="0.2">
      <c r="B8"/>
      <c r="C8"/>
      <c r="D8" t="s">
        <v>0</v>
      </c>
      <c r="E8" s="71">
        <v>3</v>
      </c>
      <c r="F8"/>
      <c r="G8" t="s">
        <v>103</v>
      </c>
      <c r="H8" t="s">
        <v>119</v>
      </c>
      <c r="I8" t="s">
        <v>1</v>
      </c>
      <c r="J8" t="s">
        <v>1</v>
      </c>
      <c r="K8" t="s">
        <v>1</v>
      </c>
      <c r="L8" s="25">
        <v>21.82642936706543</v>
      </c>
      <c r="M8" s="25">
        <v>21.641183999999999</v>
      </c>
      <c r="N8" s="25">
        <v>0.16114600000000001</v>
      </c>
      <c r="O8" s="9"/>
      <c r="P8" s="9"/>
      <c r="Q8" s="9"/>
      <c r="R8" s="9"/>
      <c r="S8" s="9"/>
      <c r="T8" s="8"/>
      <c r="U8" s="9"/>
    </row>
    <row r="9" spans="1:25" ht="16" x14ac:dyDescent="0.2">
      <c r="B9">
        <v>37</v>
      </c>
      <c r="C9" t="s">
        <v>45</v>
      </c>
      <c r="D9" t="s">
        <v>0</v>
      </c>
      <c r="E9" s="71">
        <v>3</v>
      </c>
      <c r="F9"/>
      <c r="G9" t="s">
        <v>128</v>
      </c>
      <c r="H9" t="s">
        <v>119</v>
      </c>
      <c r="I9" s="25">
        <v>1</v>
      </c>
      <c r="J9" s="25">
        <v>0.87898699999999996</v>
      </c>
      <c r="K9" s="25">
        <v>1.1376733000000001</v>
      </c>
      <c r="L9" s="25">
        <v>19.843767166137695</v>
      </c>
      <c r="M9" s="25">
        <v>19.845832999999999</v>
      </c>
      <c r="N9" s="25">
        <v>6.4073729999999995E-2</v>
      </c>
      <c r="O9" s="9">
        <f>M9-M12</f>
        <v>12.948643399999998</v>
      </c>
      <c r="P9" s="9">
        <f>SQRT(N9^2+N12^2)</f>
        <v>0.11608759830103267</v>
      </c>
      <c r="Q9" s="18">
        <f>O9</f>
        <v>12.948643399999998</v>
      </c>
      <c r="R9" s="9">
        <f>O9-Q9</f>
        <v>0</v>
      </c>
      <c r="S9" s="9">
        <f>P9</f>
        <v>0.11608759830103267</v>
      </c>
      <c r="T9" s="8">
        <f>2^(-R9)</f>
        <v>1</v>
      </c>
      <c r="U9" s="9">
        <f t="shared" ref="U9" si="0">LOG(T9,2)</f>
        <v>0</v>
      </c>
    </row>
    <row r="10" spans="1:25" ht="16" x14ac:dyDescent="0.2">
      <c r="B10">
        <v>49</v>
      </c>
      <c r="C10" t="s">
        <v>78</v>
      </c>
      <c r="D10" t="s">
        <v>0</v>
      </c>
      <c r="E10" s="71">
        <v>3</v>
      </c>
      <c r="F10"/>
      <c r="G10" t="s">
        <v>128</v>
      </c>
      <c r="H10" t="s">
        <v>119</v>
      </c>
      <c r="I10" s="25">
        <v>1</v>
      </c>
      <c r="J10" s="25">
        <v>0.87898699999999996</v>
      </c>
      <c r="K10" s="25">
        <v>1.1376733000000001</v>
      </c>
      <c r="L10" s="25">
        <v>19.782815933227539</v>
      </c>
      <c r="M10" s="25">
        <v>19.845832999999999</v>
      </c>
      <c r="N10" s="25">
        <v>6.4073729999999995E-2</v>
      </c>
      <c r="O10" s="9"/>
      <c r="P10" s="9"/>
      <c r="Q10" s="9"/>
      <c r="R10" s="9"/>
      <c r="S10" s="9"/>
      <c r="T10" s="8"/>
      <c r="U10" s="9"/>
    </row>
    <row r="11" spans="1:25" ht="16" x14ac:dyDescent="0.2">
      <c r="B11">
        <v>61</v>
      </c>
      <c r="C11" t="s">
        <v>77</v>
      </c>
      <c r="D11" t="s">
        <v>0</v>
      </c>
      <c r="E11" s="71">
        <v>3</v>
      </c>
      <c r="F11"/>
      <c r="G11" t="s">
        <v>128</v>
      </c>
      <c r="H11" t="s">
        <v>119</v>
      </c>
      <c r="I11" s="25">
        <v>1</v>
      </c>
      <c r="J11" s="25">
        <v>0.87898699999999996</v>
      </c>
      <c r="K11" s="25">
        <v>1.1376733000000001</v>
      </c>
      <c r="L11" s="25">
        <v>19.910913467407227</v>
      </c>
      <c r="M11" s="25">
        <v>19.845832999999999</v>
      </c>
      <c r="N11" s="25">
        <v>6.4073729999999995E-2</v>
      </c>
      <c r="O11" s="9"/>
      <c r="P11" s="9"/>
      <c r="Q11" s="9"/>
      <c r="R11" s="9"/>
      <c r="S11" s="9"/>
      <c r="T11" s="8"/>
      <c r="U11" s="9"/>
    </row>
    <row r="12" spans="1:25" s="43" customFormat="1" ht="16" x14ac:dyDescent="0.2">
      <c r="A12" s="2"/>
      <c r="B12">
        <v>1</v>
      </c>
      <c r="C12" t="s">
        <v>81</v>
      </c>
      <c r="D12" t="s">
        <v>0</v>
      </c>
      <c r="E12">
        <v>3</v>
      </c>
      <c r="F12"/>
      <c r="G12" t="s">
        <v>125</v>
      </c>
      <c r="H12" t="s">
        <v>119</v>
      </c>
      <c r="I12" t="s">
        <v>1</v>
      </c>
      <c r="J12" t="s">
        <v>1</v>
      </c>
      <c r="K12" t="s">
        <v>1</v>
      </c>
      <c r="L12" s="25">
        <v>6.8987908363342285</v>
      </c>
      <c r="M12" s="25">
        <v>6.8971895999999999</v>
      </c>
      <c r="N12" s="25">
        <v>9.6803344999999999E-2</v>
      </c>
      <c r="O12" s="42"/>
      <c r="P12" s="42"/>
      <c r="Q12" s="42"/>
      <c r="R12" s="42"/>
      <c r="S12" s="42"/>
      <c r="T12" s="42"/>
      <c r="U12" s="42"/>
      <c r="V12" s="43" t="s">
        <v>1</v>
      </c>
    </row>
    <row r="13" spans="1:25" s="43" customFormat="1" ht="16" x14ac:dyDescent="0.2">
      <c r="A13" s="2"/>
      <c r="B13">
        <v>13</v>
      </c>
      <c r="C13" t="s">
        <v>80</v>
      </c>
      <c r="D13" t="s">
        <v>0</v>
      </c>
      <c r="E13">
        <v>3</v>
      </c>
      <c r="F13"/>
      <c r="G13" t="s">
        <v>125</v>
      </c>
      <c r="H13" t="s">
        <v>119</v>
      </c>
      <c r="I13" t="s">
        <v>1</v>
      </c>
      <c r="J13" t="s">
        <v>1</v>
      </c>
      <c r="K13" t="s">
        <v>1</v>
      </c>
      <c r="L13" s="25">
        <v>6.9931826591491699</v>
      </c>
      <c r="M13" s="25">
        <v>6.8971895999999999</v>
      </c>
      <c r="N13" s="25">
        <v>9.6803344999999999E-2</v>
      </c>
      <c r="O13" s="42"/>
      <c r="P13" s="44"/>
      <c r="Q13" s="44"/>
      <c r="R13" s="44"/>
      <c r="S13" s="44"/>
      <c r="T13" s="44"/>
      <c r="U13" s="44"/>
      <c r="V13" s="43" t="s">
        <v>1</v>
      </c>
      <c r="W13" s="45"/>
      <c r="X13" s="45"/>
      <c r="Y13" s="45"/>
    </row>
    <row r="14" spans="1:25" s="43" customFormat="1" ht="16" x14ac:dyDescent="0.2">
      <c r="A14" s="2"/>
      <c r="B14">
        <v>25</v>
      </c>
      <c r="C14" t="s">
        <v>79</v>
      </c>
      <c r="D14" t="s">
        <v>0</v>
      </c>
      <c r="E14">
        <v>3</v>
      </c>
      <c r="F14"/>
      <c r="G14" t="s">
        <v>125</v>
      </c>
      <c r="H14" t="s">
        <v>119</v>
      </c>
      <c r="I14" t="s">
        <v>1</v>
      </c>
      <c r="J14" t="s">
        <v>1</v>
      </c>
      <c r="K14" t="s">
        <v>1</v>
      </c>
      <c r="L14" s="25">
        <v>6.799595832824707</v>
      </c>
      <c r="M14" s="25">
        <v>6.8971895999999999</v>
      </c>
      <c r="N14" s="25">
        <v>9.6803344999999999E-2</v>
      </c>
      <c r="O14" s="42"/>
      <c r="P14" s="44"/>
      <c r="Q14" s="44"/>
      <c r="R14" s="44"/>
      <c r="S14" s="44"/>
      <c r="T14" s="44"/>
      <c r="U14" s="44"/>
      <c r="V14" s="43" t="s">
        <v>1</v>
      </c>
      <c r="W14" s="45"/>
      <c r="X14" s="45"/>
      <c r="Y14" s="45"/>
    </row>
    <row r="15" spans="1:25" s="13" customFormat="1" ht="16" x14ac:dyDescent="0.2">
      <c r="A15" s="27" t="s">
        <v>122</v>
      </c>
      <c r="B15" s="16"/>
      <c r="C15" s="16"/>
      <c r="D15" t="s">
        <v>70</v>
      </c>
      <c r="E15" s="71">
        <v>6</v>
      </c>
      <c r="F15" t="s">
        <v>148</v>
      </c>
      <c r="G15" t="s">
        <v>120</v>
      </c>
      <c r="H15" t="s">
        <v>119</v>
      </c>
      <c r="I15" s="25">
        <v>1.2530996999999999</v>
      </c>
      <c r="J15" s="25">
        <v>1.1462102999999999</v>
      </c>
      <c r="K15" s="25">
        <v>1.3699570000000001</v>
      </c>
      <c r="L15" s="25">
        <v>21.925016403198242</v>
      </c>
      <c r="M15" s="25">
        <v>21.919225999999998</v>
      </c>
      <c r="N15" s="25">
        <v>5.8964066999999997E-3</v>
      </c>
      <c r="O15" s="9">
        <f>M15-M24</f>
        <v>15.172460999999998</v>
      </c>
      <c r="P15" s="9">
        <f>SQRT(N15^2+N24^2)</f>
        <v>7.1968737344450195E-2</v>
      </c>
      <c r="Q15" s="18">
        <f>$Q$3</f>
        <v>13.145947400000001</v>
      </c>
      <c r="R15" s="9">
        <f t="shared" ref="R15" si="1">O15-Q15</f>
        <v>2.0265135999999977</v>
      </c>
      <c r="S15" s="9">
        <f t="shared" ref="S15" si="2">P15</f>
        <v>7.1968737344450195E-2</v>
      </c>
      <c r="T15" s="8">
        <f t="shared" ref="T15" si="3">2^(-R15)</f>
        <v>0.24544750385287953</v>
      </c>
      <c r="U15" s="9">
        <f t="shared" ref="U15" si="4">LOG(T15,2)</f>
        <v>-2.0265135999999977</v>
      </c>
      <c r="V15" s="13" t="s">
        <v>1</v>
      </c>
    </row>
    <row r="16" spans="1:25" ht="16" x14ac:dyDescent="0.2">
      <c r="A16" s="29"/>
      <c r="B16"/>
      <c r="C16"/>
      <c r="D16" t="s">
        <v>70</v>
      </c>
      <c r="E16" s="71">
        <v>6</v>
      </c>
      <c r="F16"/>
      <c r="G16" t="s">
        <v>120</v>
      </c>
      <c r="H16" t="s">
        <v>119</v>
      </c>
      <c r="I16" s="25">
        <v>1.2530996999999999</v>
      </c>
      <c r="J16" s="25">
        <v>1.1462102999999999</v>
      </c>
      <c r="K16" s="25">
        <v>1.3699570000000001</v>
      </c>
      <c r="L16" s="25">
        <v>21.913228988647461</v>
      </c>
      <c r="M16" s="25">
        <v>21.919225999999998</v>
      </c>
      <c r="N16" s="25">
        <v>5.8964066999999997E-3</v>
      </c>
      <c r="O16" s="9"/>
      <c r="P16" s="9"/>
      <c r="Q16" s="6"/>
      <c r="R16" s="9"/>
      <c r="S16" s="9"/>
      <c r="T16" s="8"/>
      <c r="U16" s="9"/>
      <c r="V16" s="1" t="s">
        <v>1</v>
      </c>
    </row>
    <row r="17" spans="1:25" ht="16" x14ac:dyDescent="0.2">
      <c r="A17" s="29"/>
      <c r="B17"/>
      <c r="C17"/>
      <c r="D17" t="s">
        <v>70</v>
      </c>
      <c r="E17" s="71">
        <v>6</v>
      </c>
      <c r="F17"/>
      <c r="G17" t="s">
        <v>120</v>
      </c>
      <c r="H17" t="s">
        <v>119</v>
      </c>
      <c r="I17" s="25">
        <v>1.2530996999999999</v>
      </c>
      <c r="J17" s="25">
        <v>1.1462102999999999</v>
      </c>
      <c r="K17" s="25">
        <v>1.3699570000000001</v>
      </c>
      <c r="L17" s="25">
        <v>21.919431686401367</v>
      </c>
      <c r="M17" s="25">
        <v>21.919225999999998</v>
      </c>
      <c r="N17" s="25">
        <v>5.8964066999999997E-3</v>
      </c>
      <c r="O17" s="9"/>
      <c r="P17" s="9"/>
      <c r="Q17" s="6"/>
      <c r="R17" s="9"/>
      <c r="S17" s="9"/>
      <c r="T17" s="8"/>
      <c r="U17" s="9"/>
      <c r="V17" s="1" t="s">
        <v>1</v>
      </c>
    </row>
    <row r="18" spans="1:25" ht="16" x14ac:dyDescent="0.2">
      <c r="A18" s="29"/>
      <c r="B18"/>
      <c r="C18"/>
      <c r="D18" t="s">
        <v>70</v>
      </c>
      <c r="E18" s="71">
        <v>6</v>
      </c>
      <c r="F18"/>
      <c r="G18" t="s">
        <v>103</v>
      </c>
      <c r="H18" t="s">
        <v>119</v>
      </c>
      <c r="I18" t="s">
        <v>1</v>
      </c>
      <c r="J18" t="s">
        <v>1</v>
      </c>
      <c r="K18" t="s">
        <v>1</v>
      </c>
      <c r="L18" s="25">
        <v>23.299102783203125</v>
      </c>
      <c r="M18" s="25">
        <v>23.230786999999999</v>
      </c>
      <c r="N18" s="25">
        <v>8.0026929999999996E-2</v>
      </c>
      <c r="O18" s="9">
        <f>M18-M24</f>
        <v>16.484022</v>
      </c>
      <c r="P18" s="9">
        <f>SQRT(N18^2+N24^2)</f>
        <v>0.10746646485396064</v>
      </c>
      <c r="Q18" s="34">
        <f>$Q$6</f>
        <v>14.743994399999998</v>
      </c>
      <c r="R18" s="9">
        <f t="shared" ref="R18" si="5">O18-Q18</f>
        <v>1.7400276000000012</v>
      </c>
      <c r="S18" s="9">
        <f t="shared" ref="S18" si="6">P18</f>
        <v>0.10746646485396064</v>
      </c>
      <c r="T18" s="8">
        <f t="shared" ref="T18" si="7">2^(-R18)</f>
        <v>0.29936394900949831</v>
      </c>
      <c r="U18" s="9">
        <f t="shared" ref="U18" si="8">LOG(T18,2)</f>
        <v>-1.7400276000000012</v>
      </c>
    </row>
    <row r="19" spans="1:25" ht="16" x14ac:dyDescent="0.2">
      <c r="A19" s="29"/>
      <c r="B19"/>
      <c r="C19"/>
      <c r="D19" t="s">
        <v>70</v>
      </c>
      <c r="E19" s="71">
        <v>6</v>
      </c>
      <c r="F19"/>
      <c r="G19" t="s">
        <v>103</v>
      </c>
      <c r="H19" t="s">
        <v>119</v>
      </c>
      <c r="I19" t="s">
        <v>1</v>
      </c>
      <c r="J19" t="s">
        <v>1</v>
      </c>
      <c r="K19" t="s">
        <v>1</v>
      </c>
      <c r="L19" s="25">
        <v>23.142740249633789</v>
      </c>
      <c r="M19" s="25">
        <v>23.230786999999999</v>
      </c>
      <c r="N19" s="25">
        <v>8.0026929999999996E-2</v>
      </c>
      <c r="O19" s="9"/>
      <c r="P19" s="9"/>
      <c r="Q19" s="6"/>
      <c r="R19" s="9"/>
      <c r="S19" s="9"/>
      <c r="T19" s="8"/>
      <c r="U19" s="9"/>
    </row>
    <row r="20" spans="1:25" ht="16" x14ac:dyDescent="0.2">
      <c r="A20" s="29"/>
      <c r="B20"/>
      <c r="C20"/>
      <c r="D20" t="s">
        <v>70</v>
      </c>
      <c r="E20" s="71">
        <v>6</v>
      </c>
      <c r="F20"/>
      <c r="G20" t="s">
        <v>103</v>
      </c>
      <c r="H20" t="s">
        <v>119</v>
      </c>
      <c r="I20" t="s">
        <v>1</v>
      </c>
      <c r="J20" t="s">
        <v>1</v>
      </c>
      <c r="K20" t="s">
        <v>1</v>
      </c>
      <c r="L20" s="25">
        <v>23.250518798828125</v>
      </c>
      <c r="M20" s="25">
        <v>23.230786999999999</v>
      </c>
      <c r="N20" s="25">
        <v>8.0026929999999996E-2</v>
      </c>
      <c r="O20" s="9"/>
      <c r="P20" s="9"/>
      <c r="Q20" s="6"/>
      <c r="R20" s="9"/>
      <c r="S20" s="9"/>
      <c r="T20" s="8"/>
      <c r="U20" s="9"/>
    </row>
    <row r="21" spans="1:25" ht="16" x14ac:dyDescent="0.2">
      <c r="A21" s="29"/>
      <c r="B21">
        <v>38</v>
      </c>
      <c r="C21" t="s">
        <v>42</v>
      </c>
      <c r="D21" t="s">
        <v>70</v>
      </c>
      <c r="E21" s="71">
        <v>6</v>
      </c>
      <c r="F21"/>
      <c r="G21" t="s">
        <v>128</v>
      </c>
      <c r="H21" t="s">
        <v>119</v>
      </c>
      <c r="I21" s="25">
        <v>0.20538628</v>
      </c>
      <c r="J21" s="25">
        <v>0.17112701999999999</v>
      </c>
      <c r="K21" s="25">
        <v>0.24650416999999999</v>
      </c>
      <c r="L21" s="25">
        <v>22.111053466796875</v>
      </c>
      <c r="M21" s="25">
        <v>21.978995999999999</v>
      </c>
      <c r="N21" s="25">
        <v>0.14774896000000001</v>
      </c>
      <c r="O21" s="9">
        <f>M21-M24</f>
        <v>15.232230999999999</v>
      </c>
      <c r="P21" s="9">
        <f>SQRT(N21^2+N24^2)</f>
        <v>0.1642391144766199</v>
      </c>
      <c r="Q21" s="44">
        <f>Q$9</f>
        <v>12.948643399999998</v>
      </c>
      <c r="R21" s="9">
        <f t="shared" ref="R21" si="9">O21-Q21</f>
        <v>2.2835876000000006</v>
      </c>
      <c r="S21" s="9">
        <f t="shared" ref="S21" si="10">P21</f>
        <v>0.1642391144766199</v>
      </c>
      <c r="T21" s="8">
        <f t="shared" ref="T21" si="11">2^(-R21)</f>
        <v>0.20538637729389797</v>
      </c>
      <c r="U21" s="9">
        <f t="shared" ref="U21" si="12">LOG(T21,2)</f>
        <v>-2.2835876000000006</v>
      </c>
    </row>
    <row r="22" spans="1:25" ht="16" x14ac:dyDescent="0.2">
      <c r="A22" s="29"/>
      <c r="B22">
        <v>50</v>
      </c>
      <c r="C22" t="s">
        <v>72</v>
      </c>
      <c r="D22" t="s">
        <v>70</v>
      </c>
      <c r="E22" s="71">
        <v>6</v>
      </c>
      <c r="F22"/>
      <c r="G22" t="s">
        <v>128</v>
      </c>
      <c r="H22" t="s">
        <v>119</v>
      </c>
      <c r="I22" s="25">
        <v>0.20538628</v>
      </c>
      <c r="J22" s="25">
        <v>0.17112701999999999</v>
      </c>
      <c r="K22" s="25">
        <v>0.24650416999999999</v>
      </c>
      <c r="L22" s="25">
        <v>22.006509780883789</v>
      </c>
      <c r="M22" s="25">
        <v>21.978995999999999</v>
      </c>
      <c r="N22" s="25">
        <v>0.14774896000000001</v>
      </c>
      <c r="O22" s="9"/>
      <c r="P22" s="9"/>
      <c r="Q22" s="6"/>
      <c r="R22" s="9"/>
      <c r="S22" s="9"/>
      <c r="T22" s="8"/>
      <c r="U22" s="9"/>
    </row>
    <row r="23" spans="1:25" ht="16" x14ac:dyDescent="0.2">
      <c r="A23" s="29"/>
      <c r="B23">
        <v>62</v>
      </c>
      <c r="C23" t="s">
        <v>71</v>
      </c>
      <c r="D23" t="s">
        <v>70</v>
      </c>
      <c r="E23" s="71">
        <v>6</v>
      </c>
      <c r="F23"/>
      <c r="G23" t="s">
        <v>128</v>
      </c>
      <c r="H23" t="s">
        <v>119</v>
      </c>
      <c r="I23" s="25">
        <v>0.20538628</v>
      </c>
      <c r="J23" s="25">
        <v>0.17112701999999999</v>
      </c>
      <c r="K23" s="25">
        <v>0.24650416999999999</v>
      </c>
      <c r="L23" s="25">
        <v>21.819423675537109</v>
      </c>
      <c r="M23" s="25">
        <v>21.978995999999999</v>
      </c>
      <c r="N23" s="25">
        <v>0.14774896000000001</v>
      </c>
      <c r="O23" s="9"/>
      <c r="P23" s="9"/>
      <c r="Q23" s="6"/>
      <c r="R23" s="9"/>
      <c r="S23" s="9"/>
      <c r="T23" s="8"/>
      <c r="U23" s="9"/>
    </row>
    <row r="24" spans="1:25" s="43" customFormat="1" ht="16" x14ac:dyDescent="0.2">
      <c r="A24" s="29"/>
      <c r="B24">
        <v>2</v>
      </c>
      <c r="C24" t="s">
        <v>75</v>
      </c>
      <c r="D24" t="s">
        <v>70</v>
      </c>
      <c r="E24" s="71">
        <v>6</v>
      </c>
      <c r="F24"/>
      <c r="G24" t="s">
        <v>125</v>
      </c>
      <c r="H24" t="s">
        <v>119</v>
      </c>
      <c r="I24" t="s">
        <v>1</v>
      </c>
      <c r="J24" t="s">
        <v>1</v>
      </c>
      <c r="K24" t="s">
        <v>1</v>
      </c>
      <c r="L24" s="25">
        <v>6.7046256065368652</v>
      </c>
      <c r="M24" s="25">
        <v>6.7467649999999999</v>
      </c>
      <c r="N24" s="25">
        <v>7.1726784000000002E-2</v>
      </c>
      <c r="O24" s="42"/>
      <c r="P24" s="42"/>
      <c r="Q24" s="44"/>
      <c r="R24" s="42"/>
      <c r="S24" s="42"/>
      <c r="T24" s="42"/>
      <c r="U24" s="42"/>
      <c r="V24" s="43" t="s">
        <v>1</v>
      </c>
      <c r="W24" s="45"/>
      <c r="X24" s="45"/>
      <c r="Y24" s="45"/>
    </row>
    <row r="25" spans="1:25" s="43" customFormat="1" ht="16" x14ac:dyDescent="0.2">
      <c r="A25" s="29"/>
      <c r="B25">
        <v>14</v>
      </c>
      <c r="C25" t="s">
        <v>74</v>
      </c>
      <c r="D25" t="s">
        <v>70</v>
      </c>
      <c r="E25" s="71">
        <v>6</v>
      </c>
      <c r="F25"/>
      <c r="G25" t="s">
        <v>125</v>
      </c>
      <c r="H25" t="s">
        <v>119</v>
      </c>
      <c r="I25" t="s">
        <v>1</v>
      </c>
      <c r="J25" t="s">
        <v>1</v>
      </c>
      <c r="K25" t="s">
        <v>1</v>
      </c>
      <c r="L25" s="25">
        <v>6.7060856819152832</v>
      </c>
      <c r="M25" s="25">
        <v>6.7467649999999999</v>
      </c>
      <c r="N25" s="25">
        <v>7.1726784000000002E-2</v>
      </c>
      <c r="O25" s="42"/>
      <c r="P25" s="44"/>
      <c r="Q25" s="44"/>
      <c r="R25" s="44"/>
      <c r="S25" s="44"/>
      <c r="T25" s="44"/>
      <c r="U25" s="44"/>
      <c r="V25" s="43" t="s">
        <v>1</v>
      </c>
      <c r="W25" s="45"/>
      <c r="X25" s="45"/>
      <c r="Y25" s="45"/>
    </row>
    <row r="26" spans="1:25" s="48" customFormat="1" ht="16" x14ac:dyDescent="0.2">
      <c r="A26" s="30"/>
      <c r="B26">
        <v>26</v>
      </c>
      <c r="C26" t="s">
        <v>73</v>
      </c>
      <c r="D26" t="s">
        <v>70</v>
      </c>
      <c r="E26" s="71">
        <v>6</v>
      </c>
      <c r="F26"/>
      <c r="G26" t="s">
        <v>125</v>
      </c>
      <c r="H26" t="s">
        <v>119</v>
      </c>
      <c r="I26" t="s">
        <v>1</v>
      </c>
      <c r="J26" t="s">
        <v>1</v>
      </c>
      <c r="K26" t="s">
        <v>1</v>
      </c>
      <c r="L26" s="25">
        <v>6.8295836448669434</v>
      </c>
      <c r="M26" s="25">
        <v>6.7467649999999999</v>
      </c>
      <c r="N26" s="25">
        <v>7.1726784000000002E-2</v>
      </c>
      <c r="O26" s="46"/>
      <c r="P26" s="47"/>
      <c r="Q26" s="47"/>
      <c r="R26" s="47"/>
      <c r="S26" s="47"/>
      <c r="T26" s="47"/>
      <c r="U26" s="47"/>
      <c r="V26" s="48" t="s">
        <v>1</v>
      </c>
      <c r="W26" s="49"/>
      <c r="X26" s="49"/>
      <c r="Y26" s="49"/>
    </row>
    <row r="27" spans="1:25" ht="16" x14ac:dyDescent="0.2">
      <c r="A27" s="2" t="s">
        <v>122</v>
      </c>
      <c r="B27"/>
      <c r="C27"/>
      <c r="D27" t="s">
        <v>34</v>
      </c>
      <c r="E27" s="71">
        <v>9</v>
      </c>
      <c r="F27" t="s">
        <v>161</v>
      </c>
      <c r="G27" t="s">
        <v>120</v>
      </c>
      <c r="H27" t="s">
        <v>119</v>
      </c>
      <c r="I27" s="25">
        <v>1.1346034</v>
      </c>
      <c r="J27" s="25">
        <v>0.97048179999999995</v>
      </c>
      <c r="K27" s="25">
        <v>1.3264800000000001</v>
      </c>
      <c r="L27" s="25">
        <v>21.963623046875</v>
      </c>
      <c r="M27" s="25">
        <v>21.831385000000001</v>
      </c>
      <c r="N27" s="25">
        <v>0.12203038500000001</v>
      </c>
      <c r="O27" s="6">
        <f>M27-M36</f>
        <v>15.090479000000002</v>
      </c>
      <c r="P27" s="6">
        <f>SQRT(N27^2+N36^2)</f>
        <v>0.16292688898192176</v>
      </c>
      <c r="Q27" s="34">
        <f t="shared" ref="Q27" si="13">$Q$3</f>
        <v>13.145947400000001</v>
      </c>
      <c r="R27" s="6">
        <f t="shared" ref="R27" si="14">O27-Q27</f>
        <v>1.9445316000000012</v>
      </c>
      <c r="S27" s="6">
        <f t="shared" ref="S27" si="15">P27</f>
        <v>0.16292688898192176</v>
      </c>
      <c r="T27" s="7">
        <f t="shared" ref="T27" si="16">2^(-R27)</f>
        <v>0.25979911114671994</v>
      </c>
      <c r="U27" s="6">
        <f t="shared" ref="U27" si="17">LOG(T27,2)</f>
        <v>-1.9445316000000012</v>
      </c>
      <c r="V27" s="1" t="s">
        <v>1</v>
      </c>
    </row>
    <row r="28" spans="1:25" ht="16" x14ac:dyDescent="0.2">
      <c r="B28"/>
      <c r="C28"/>
      <c r="D28" t="s">
        <v>34</v>
      </c>
      <c r="E28" s="71">
        <v>9</v>
      </c>
      <c r="F28"/>
      <c r="G28" t="s">
        <v>120</v>
      </c>
      <c r="H28" t="s">
        <v>119</v>
      </c>
      <c r="I28" s="25">
        <v>1.1346034</v>
      </c>
      <c r="J28" s="25">
        <v>0.97048179999999995</v>
      </c>
      <c r="K28" s="25">
        <v>1.3264800000000001</v>
      </c>
      <c r="L28" s="25">
        <v>21.807415008544922</v>
      </c>
      <c r="M28" s="25">
        <v>21.831385000000001</v>
      </c>
      <c r="N28" s="25">
        <v>0.12203038500000001</v>
      </c>
      <c r="O28" s="9"/>
      <c r="P28" s="9"/>
      <c r="Q28" s="6"/>
      <c r="R28" s="9"/>
      <c r="S28" s="9"/>
      <c r="T28" s="8"/>
      <c r="U28" s="9"/>
      <c r="V28" s="1" t="s">
        <v>1</v>
      </c>
    </row>
    <row r="29" spans="1:25" ht="16" x14ac:dyDescent="0.2">
      <c r="B29"/>
      <c r="C29"/>
      <c r="D29" t="s">
        <v>34</v>
      </c>
      <c r="E29" s="71">
        <v>9</v>
      </c>
      <c r="F29"/>
      <c r="G29" t="s">
        <v>120</v>
      </c>
      <c r="H29" t="s">
        <v>119</v>
      </c>
      <c r="I29" s="25">
        <v>1.1346034</v>
      </c>
      <c r="J29" s="25">
        <v>0.97048179999999995</v>
      </c>
      <c r="K29" s="25">
        <v>1.3264800000000001</v>
      </c>
      <c r="L29" s="25">
        <v>21.723119735717773</v>
      </c>
      <c r="M29" s="25">
        <v>21.831385000000001</v>
      </c>
      <c r="N29" s="25">
        <v>0.12203038500000001</v>
      </c>
      <c r="O29" s="9"/>
      <c r="P29" s="9"/>
      <c r="Q29" s="6"/>
      <c r="R29" s="9"/>
      <c r="S29" s="9"/>
      <c r="T29" s="8"/>
      <c r="U29" s="9"/>
      <c r="V29" s="1" t="s">
        <v>1</v>
      </c>
    </row>
    <row r="30" spans="1:25" ht="16" x14ac:dyDescent="0.2">
      <c r="B30"/>
      <c r="C30"/>
      <c r="D30" t="s">
        <v>34</v>
      </c>
      <c r="E30" s="71">
        <v>9</v>
      </c>
      <c r="F30"/>
      <c r="G30" t="s">
        <v>103</v>
      </c>
      <c r="H30" t="s">
        <v>119</v>
      </c>
      <c r="I30" t="s">
        <v>1</v>
      </c>
      <c r="J30" t="s">
        <v>1</v>
      </c>
      <c r="K30" t="s">
        <v>1</v>
      </c>
      <c r="L30" s="25">
        <v>23.072546005249023</v>
      </c>
      <c r="M30" s="25">
        <v>22.999634</v>
      </c>
      <c r="N30" s="25">
        <v>6.9880100000000001E-2</v>
      </c>
      <c r="O30" s="9">
        <f>M30-M36</f>
        <v>16.258728000000001</v>
      </c>
      <c r="P30" s="9">
        <f>SQRT(N30^2+N36^2)</f>
        <v>0.12859620782157313</v>
      </c>
      <c r="Q30" s="34">
        <f t="shared" ref="Q30" si="18">$Q$6</f>
        <v>14.743994399999998</v>
      </c>
      <c r="R30" s="9">
        <f t="shared" ref="R30" si="19">O30-Q30</f>
        <v>1.5147336000000031</v>
      </c>
      <c r="S30" s="9">
        <f t="shared" ref="S30" si="20">P30</f>
        <v>0.12859620782157313</v>
      </c>
      <c r="T30" s="8">
        <f t="shared" ref="T30" si="21">2^(-R30)</f>
        <v>0.3499610822895986</v>
      </c>
      <c r="U30" s="9">
        <f t="shared" ref="U30" si="22">LOG(T30,2)</f>
        <v>-1.5147336000000033</v>
      </c>
    </row>
    <row r="31" spans="1:25" ht="16" x14ac:dyDescent="0.2">
      <c r="B31"/>
      <c r="C31"/>
      <c r="D31" t="s">
        <v>34</v>
      </c>
      <c r="E31" s="71">
        <v>9</v>
      </c>
      <c r="F31"/>
      <c r="G31" t="s">
        <v>103</v>
      </c>
      <c r="H31" t="s">
        <v>119</v>
      </c>
      <c r="I31" t="s">
        <v>1</v>
      </c>
      <c r="J31" t="s">
        <v>1</v>
      </c>
      <c r="K31" t="s">
        <v>1</v>
      </c>
      <c r="L31" s="25">
        <v>22.993114471435547</v>
      </c>
      <c r="M31" s="25">
        <v>22.999634</v>
      </c>
      <c r="N31" s="25">
        <v>6.9880100000000001E-2</v>
      </c>
      <c r="O31" s="9"/>
      <c r="P31" s="9"/>
      <c r="Q31" s="6"/>
      <c r="R31" s="9"/>
      <c r="S31" s="9"/>
      <c r="T31" s="8"/>
      <c r="U31" s="9"/>
    </row>
    <row r="32" spans="1:25" ht="16" x14ac:dyDescent="0.2">
      <c r="B32"/>
      <c r="C32"/>
      <c r="D32" t="s">
        <v>34</v>
      </c>
      <c r="E32" s="71">
        <v>9</v>
      </c>
      <c r="F32"/>
      <c r="G32" t="s">
        <v>103</v>
      </c>
      <c r="H32" t="s">
        <v>119</v>
      </c>
      <c r="I32" t="s">
        <v>1</v>
      </c>
      <c r="J32" t="s">
        <v>1</v>
      </c>
      <c r="K32" t="s">
        <v>1</v>
      </c>
      <c r="L32" s="25">
        <v>22.933242797851562</v>
      </c>
      <c r="M32" s="25">
        <v>22.999634</v>
      </c>
      <c r="N32" s="25">
        <v>6.9880100000000001E-2</v>
      </c>
      <c r="O32" s="9"/>
      <c r="P32" s="9"/>
      <c r="Q32" s="6"/>
      <c r="R32" s="9"/>
      <c r="S32" s="9"/>
      <c r="T32" s="8"/>
      <c r="U32" s="9"/>
    </row>
    <row r="33" spans="1:25" ht="16" x14ac:dyDescent="0.2">
      <c r="B33">
        <v>39</v>
      </c>
      <c r="C33" t="s">
        <v>7</v>
      </c>
      <c r="D33" t="s">
        <v>34</v>
      </c>
      <c r="E33" s="71">
        <v>9</v>
      </c>
      <c r="F33"/>
      <c r="G33" t="s">
        <v>128</v>
      </c>
      <c r="H33" t="s">
        <v>119</v>
      </c>
      <c r="I33" s="25">
        <v>0.20109294</v>
      </c>
      <c r="J33" s="25">
        <v>0.16072695000000001</v>
      </c>
      <c r="K33" s="25">
        <v>0.25159672</v>
      </c>
      <c r="L33" s="25">
        <v>22.182392120361328</v>
      </c>
      <c r="M33" s="25">
        <v>22.003613999999999</v>
      </c>
      <c r="N33" s="25">
        <v>0.17032713999999999</v>
      </c>
      <c r="O33" s="9">
        <f>M33-M36</f>
        <v>15.262708</v>
      </c>
      <c r="P33" s="9">
        <f>SQRT(N33^2+N36^2)</f>
        <v>0.20165587249236958</v>
      </c>
      <c r="Q33" s="44">
        <f>Q$9</f>
        <v>12.948643399999998</v>
      </c>
      <c r="R33" s="9">
        <f t="shared" ref="R33" si="23">O33-Q33</f>
        <v>2.3140646000000018</v>
      </c>
      <c r="S33" s="9">
        <f t="shared" ref="S33" si="24">P33</f>
        <v>0.20165587249236958</v>
      </c>
      <c r="T33" s="8">
        <f t="shared" ref="T33" si="25">2^(-R33)</f>
        <v>0.20109308812676271</v>
      </c>
      <c r="U33" s="9">
        <f t="shared" ref="U33" si="26">LOG(T33,2)</f>
        <v>-2.3140646000000018</v>
      </c>
    </row>
    <row r="34" spans="1:25" ht="16" x14ac:dyDescent="0.2">
      <c r="B34">
        <v>51</v>
      </c>
      <c r="C34" t="s">
        <v>36</v>
      </c>
      <c r="D34" t="s">
        <v>34</v>
      </c>
      <c r="E34" s="71">
        <v>9</v>
      </c>
      <c r="F34"/>
      <c r="G34" t="s">
        <v>128</v>
      </c>
      <c r="H34" t="s">
        <v>119</v>
      </c>
      <c r="I34" s="25">
        <v>0.20109294</v>
      </c>
      <c r="J34" s="25">
        <v>0.16072695000000001</v>
      </c>
      <c r="K34" s="25">
        <v>0.25159672</v>
      </c>
      <c r="L34" s="25">
        <v>21.985218048095703</v>
      </c>
      <c r="M34" s="25">
        <v>22.003613999999999</v>
      </c>
      <c r="N34" s="25">
        <v>0.17032713999999999</v>
      </c>
      <c r="O34" s="9"/>
      <c r="P34" s="9"/>
      <c r="Q34" s="6"/>
      <c r="R34" s="9"/>
      <c r="S34" s="9"/>
      <c r="T34" s="8"/>
      <c r="U34" s="9"/>
    </row>
    <row r="35" spans="1:25" ht="16" x14ac:dyDescent="0.2">
      <c r="B35">
        <v>63</v>
      </c>
      <c r="C35" t="s">
        <v>35</v>
      </c>
      <c r="D35" t="s">
        <v>34</v>
      </c>
      <c r="E35" s="71">
        <v>9</v>
      </c>
      <c r="F35"/>
      <c r="G35" t="s">
        <v>128</v>
      </c>
      <c r="H35" t="s">
        <v>119</v>
      </c>
      <c r="I35" s="25">
        <v>0.20109294</v>
      </c>
      <c r="J35" s="25">
        <v>0.16072695000000001</v>
      </c>
      <c r="K35" s="25">
        <v>0.25159672</v>
      </c>
      <c r="L35" s="25">
        <v>21.843231201171875</v>
      </c>
      <c r="M35" s="25">
        <v>22.003613999999999</v>
      </c>
      <c r="N35" s="25">
        <v>0.17032713999999999</v>
      </c>
      <c r="O35" s="9"/>
      <c r="P35" s="9"/>
      <c r="Q35" s="6"/>
      <c r="R35" s="9"/>
      <c r="S35" s="9"/>
      <c r="T35" s="8"/>
      <c r="U35" s="9"/>
    </row>
    <row r="36" spans="1:25" s="43" customFormat="1" ht="16" x14ac:dyDescent="0.2">
      <c r="A36" s="2"/>
      <c r="B36">
        <v>3</v>
      </c>
      <c r="C36" t="s">
        <v>39</v>
      </c>
      <c r="D36" t="s">
        <v>34</v>
      </c>
      <c r="E36" s="71">
        <v>9</v>
      </c>
      <c r="F36"/>
      <c r="G36" t="s">
        <v>125</v>
      </c>
      <c r="H36" t="s">
        <v>119</v>
      </c>
      <c r="I36" t="s">
        <v>1</v>
      </c>
      <c r="J36" t="s">
        <v>1</v>
      </c>
      <c r="K36" t="s">
        <v>1</v>
      </c>
      <c r="L36" s="25">
        <v>6.842658519744873</v>
      </c>
      <c r="M36" s="25">
        <v>6.7409059999999998</v>
      </c>
      <c r="N36" s="25">
        <v>0.107952565</v>
      </c>
      <c r="O36" s="42"/>
      <c r="P36" s="42"/>
      <c r="Q36" s="44"/>
      <c r="R36" s="42"/>
      <c r="S36" s="42"/>
      <c r="T36" s="42"/>
      <c r="U36" s="42"/>
      <c r="V36" s="43" t="s">
        <v>1</v>
      </c>
      <c r="W36" s="45"/>
      <c r="X36" s="45"/>
      <c r="Y36" s="45"/>
    </row>
    <row r="37" spans="1:25" s="43" customFormat="1" ht="16" x14ac:dyDescent="0.2">
      <c r="A37" s="2"/>
      <c r="B37">
        <v>15</v>
      </c>
      <c r="C37" t="s">
        <v>38</v>
      </c>
      <c r="D37" t="s">
        <v>34</v>
      </c>
      <c r="E37" s="71">
        <v>9</v>
      </c>
      <c r="F37"/>
      <c r="G37" t="s">
        <v>125</v>
      </c>
      <c r="H37" t="s">
        <v>119</v>
      </c>
      <c r="I37" t="s">
        <v>1</v>
      </c>
      <c r="J37" t="s">
        <v>1</v>
      </c>
      <c r="K37" t="s">
        <v>1</v>
      </c>
      <c r="L37" s="25">
        <v>6.752387523651123</v>
      </c>
      <c r="M37" s="25">
        <v>6.7409059999999998</v>
      </c>
      <c r="N37" s="25">
        <v>0.107952565</v>
      </c>
      <c r="O37" s="42"/>
      <c r="P37" s="44"/>
      <c r="Q37" s="44"/>
      <c r="R37" s="44"/>
      <c r="S37" s="44"/>
      <c r="T37" s="44"/>
      <c r="U37" s="44"/>
      <c r="V37" s="43" t="s">
        <v>1</v>
      </c>
      <c r="W37" s="45"/>
      <c r="X37" s="45"/>
      <c r="Y37" s="45"/>
    </row>
    <row r="38" spans="1:25" s="43" customFormat="1" ht="16" x14ac:dyDescent="0.2">
      <c r="A38" s="2"/>
      <c r="B38">
        <v>27</v>
      </c>
      <c r="C38" t="s">
        <v>37</v>
      </c>
      <c r="D38" t="s">
        <v>34</v>
      </c>
      <c r="E38" s="71">
        <v>9</v>
      </c>
      <c r="F38"/>
      <c r="G38" t="s">
        <v>125</v>
      </c>
      <c r="H38" t="s">
        <v>119</v>
      </c>
      <c r="I38" t="s">
        <v>1</v>
      </c>
      <c r="J38" t="s">
        <v>1</v>
      </c>
      <c r="K38" t="s">
        <v>1</v>
      </c>
      <c r="L38" s="25">
        <v>6.6276712417602539</v>
      </c>
      <c r="M38" s="25">
        <v>6.7409059999999998</v>
      </c>
      <c r="N38" s="25">
        <v>0.107952565</v>
      </c>
      <c r="O38" s="42"/>
      <c r="P38" s="44"/>
      <c r="Q38" s="44"/>
      <c r="R38" s="44"/>
      <c r="S38" s="44"/>
      <c r="T38" s="44"/>
      <c r="U38" s="44"/>
      <c r="V38" s="43" t="s">
        <v>1</v>
      </c>
      <c r="W38" s="45"/>
      <c r="X38" s="45"/>
      <c r="Y38" s="45"/>
    </row>
    <row r="39" spans="1:25" s="13" customFormat="1" ht="16" x14ac:dyDescent="0.2">
      <c r="A39" s="27" t="s">
        <v>121</v>
      </c>
      <c r="B39" s="16"/>
      <c r="C39" s="16"/>
      <c r="D39" t="s">
        <v>28</v>
      </c>
      <c r="E39" s="71">
        <v>12</v>
      </c>
      <c r="F39" t="s">
        <v>152</v>
      </c>
      <c r="G39" t="s">
        <v>120</v>
      </c>
      <c r="H39" t="s">
        <v>119</v>
      </c>
      <c r="I39" s="25">
        <v>0.99189870000000002</v>
      </c>
      <c r="J39" s="25">
        <v>0.79073404999999997</v>
      </c>
      <c r="K39" s="25">
        <v>1.2442401999999999</v>
      </c>
      <c r="L39" s="25">
        <v>17.552989959716797</v>
      </c>
      <c r="M39" s="25">
        <v>17.415026000000001</v>
      </c>
      <c r="N39" s="25">
        <v>0.13377784000000001</v>
      </c>
      <c r="O39" s="9">
        <f>M39-M48</f>
        <v>8.4452780000000018</v>
      </c>
      <c r="P39" s="9">
        <f>SQRT(N39^2+N48^2)</f>
        <v>0.18706301031651235</v>
      </c>
      <c r="Q39" s="18">
        <f t="shared" ref="Q39" si="27">$Q$3</f>
        <v>13.145947400000001</v>
      </c>
      <c r="R39" s="9">
        <f t="shared" ref="R39" si="28">O39-Q39</f>
        <v>-4.7006693999999989</v>
      </c>
      <c r="S39" s="9">
        <f t="shared" ref="S39" si="29">P39</f>
        <v>0.18706301031651235</v>
      </c>
      <c r="T39" s="8">
        <f t="shared" ref="T39" si="30">2^(-R39)</f>
        <v>26.004139616167706</v>
      </c>
      <c r="U39" s="9">
        <f t="shared" ref="U39" si="31">LOG(T39,2)</f>
        <v>4.7006693999999989</v>
      </c>
      <c r="V39" s="13" t="s">
        <v>1</v>
      </c>
    </row>
    <row r="40" spans="1:25" ht="16" x14ac:dyDescent="0.2">
      <c r="A40" s="29"/>
      <c r="B40"/>
      <c r="C40"/>
      <c r="D40" t="s">
        <v>28</v>
      </c>
      <c r="E40" s="71">
        <v>12</v>
      </c>
      <c r="F40"/>
      <c r="G40" t="s">
        <v>120</v>
      </c>
      <c r="H40" t="s">
        <v>119</v>
      </c>
      <c r="I40" s="25">
        <v>0.99189870000000002</v>
      </c>
      <c r="J40" s="25">
        <v>0.79073404999999997</v>
      </c>
      <c r="K40" s="25">
        <v>1.2442401999999999</v>
      </c>
      <c r="L40" s="25">
        <v>17.406217575073242</v>
      </c>
      <c r="M40" s="25">
        <v>17.415026000000001</v>
      </c>
      <c r="N40" s="25">
        <v>0.13377784000000001</v>
      </c>
      <c r="O40" s="9"/>
      <c r="P40" s="9"/>
      <c r="Q40" s="6"/>
      <c r="R40" s="9"/>
      <c r="S40" s="9"/>
      <c r="T40" s="8"/>
      <c r="U40" s="9"/>
      <c r="V40" s="1" t="s">
        <v>1</v>
      </c>
    </row>
    <row r="41" spans="1:25" ht="16" x14ac:dyDescent="0.2">
      <c r="A41" s="29"/>
      <c r="B41"/>
      <c r="C41"/>
      <c r="D41" t="s">
        <v>28</v>
      </c>
      <c r="E41" s="71">
        <v>12</v>
      </c>
      <c r="F41"/>
      <c r="G41" t="s">
        <v>120</v>
      </c>
      <c r="H41" t="s">
        <v>119</v>
      </c>
      <c r="I41" s="25">
        <v>0.99189870000000002</v>
      </c>
      <c r="J41" s="25">
        <v>0.79073404999999997</v>
      </c>
      <c r="K41" s="25">
        <v>1.2442401999999999</v>
      </c>
      <c r="L41" s="25">
        <v>17.285869598388672</v>
      </c>
      <c r="M41" s="25">
        <v>17.415026000000001</v>
      </c>
      <c r="N41" s="25">
        <v>0.13377784000000001</v>
      </c>
      <c r="O41" s="9"/>
      <c r="P41" s="9"/>
      <c r="Q41" s="6"/>
      <c r="R41" s="9"/>
      <c r="S41" s="9"/>
      <c r="T41" s="8"/>
      <c r="U41" s="9"/>
      <c r="V41" s="1" t="s">
        <v>1</v>
      </c>
    </row>
    <row r="42" spans="1:25" ht="16" x14ac:dyDescent="0.2">
      <c r="A42" s="29"/>
      <c r="B42"/>
      <c r="C42"/>
      <c r="D42" t="s">
        <v>28</v>
      </c>
      <c r="E42" s="71">
        <v>12</v>
      </c>
      <c r="F42"/>
      <c r="G42" t="s">
        <v>103</v>
      </c>
      <c r="H42" t="s">
        <v>119</v>
      </c>
      <c r="I42" t="s">
        <v>1</v>
      </c>
      <c r="J42" t="s">
        <v>1</v>
      </c>
      <c r="K42" t="s">
        <v>1</v>
      </c>
      <c r="L42" s="25">
        <v>18.506427764892578</v>
      </c>
      <c r="M42" s="25">
        <v>18.38935</v>
      </c>
      <c r="N42" s="25">
        <v>0.15400483000000001</v>
      </c>
      <c r="O42" s="9">
        <f>M42-M48</f>
        <v>9.4196020000000011</v>
      </c>
      <c r="P42" s="9">
        <f>SQRT(N42^2+N48^2)</f>
        <v>0.20202362984794353</v>
      </c>
      <c r="Q42" s="34">
        <f t="shared" ref="Q42" si="32">$Q$6</f>
        <v>14.743994399999998</v>
      </c>
      <c r="R42" s="9">
        <f t="shared" ref="R42" si="33">O42-Q42</f>
        <v>-5.3243923999999971</v>
      </c>
      <c r="S42" s="9">
        <f t="shared" ref="S42" si="34">P42</f>
        <v>0.20202362984794353</v>
      </c>
      <c r="T42" s="8">
        <f t="shared" ref="T42" si="35">2^(-R42)</f>
        <v>40.068383432772208</v>
      </c>
      <c r="U42" s="9">
        <f t="shared" ref="U42" si="36">LOG(T42,2)</f>
        <v>5.3243923999999971</v>
      </c>
    </row>
    <row r="43" spans="1:25" ht="16" x14ac:dyDescent="0.2">
      <c r="A43" s="29"/>
      <c r="B43"/>
      <c r="C43"/>
      <c r="D43" t="s">
        <v>28</v>
      </c>
      <c r="E43" s="71">
        <v>12</v>
      </c>
      <c r="F43"/>
      <c r="G43" t="s">
        <v>103</v>
      </c>
      <c r="H43" t="s">
        <v>119</v>
      </c>
      <c r="I43" t="s">
        <v>1</v>
      </c>
      <c r="J43" t="s">
        <v>1</v>
      </c>
      <c r="K43" t="s">
        <v>1</v>
      </c>
      <c r="L43" s="25">
        <v>18.446731567382812</v>
      </c>
      <c r="M43" s="25">
        <v>18.38935</v>
      </c>
      <c r="N43" s="25">
        <v>0.15400483000000001</v>
      </c>
      <c r="O43" s="9"/>
      <c r="P43" s="9"/>
      <c r="Q43" s="6"/>
      <c r="R43" s="9"/>
      <c r="S43" s="9"/>
      <c r="T43" s="8"/>
      <c r="U43" s="9"/>
    </row>
    <row r="44" spans="1:25" ht="16" x14ac:dyDescent="0.2">
      <c r="A44" s="29"/>
      <c r="B44"/>
      <c r="C44"/>
      <c r="D44" t="s">
        <v>28</v>
      </c>
      <c r="E44" s="71">
        <v>12</v>
      </c>
      <c r="F44"/>
      <c r="G44" t="s">
        <v>103</v>
      </c>
      <c r="H44" t="s">
        <v>119</v>
      </c>
      <c r="I44" t="s">
        <v>1</v>
      </c>
      <c r="J44" t="s">
        <v>1</v>
      </c>
      <c r="K44" t="s">
        <v>1</v>
      </c>
      <c r="L44" s="25">
        <v>18.214893341064453</v>
      </c>
      <c r="M44" s="25">
        <v>18.38935</v>
      </c>
      <c r="N44" s="25">
        <v>0.15400483000000001</v>
      </c>
      <c r="O44" s="9"/>
      <c r="P44" s="9"/>
      <c r="Q44" s="6"/>
      <c r="R44" s="9"/>
      <c r="S44" s="9"/>
      <c r="T44" s="8"/>
      <c r="U44" s="9"/>
    </row>
    <row r="45" spans="1:25" ht="16" x14ac:dyDescent="0.2">
      <c r="A45" s="29"/>
      <c r="B45">
        <v>40</v>
      </c>
      <c r="C45" t="s">
        <v>4</v>
      </c>
      <c r="D45" t="s">
        <v>28</v>
      </c>
      <c r="E45" s="71">
        <v>12</v>
      </c>
      <c r="F45"/>
      <c r="G45" t="s">
        <v>128</v>
      </c>
      <c r="H45" t="s">
        <v>119</v>
      </c>
      <c r="I45" s="25">
        <v>36.185436000000003</v>
      </c>
      <c r="J45" s="25">
        <v>25.255890000000001</v>
      </c>
      <c r="K45" s="25">
        <v>51.844771999999999</v>
      </c>
      <c r="L45" s="25">
        <v>16.885536193847656</v>
      </c>
      <c r="M45" s="25">
        <v>16.741053000000001</v>
      </c>
      <c r="N45" s="25">
        <v>0.20433061999999999</v>
      </c>
      <c r="O45" s="9">
        <f>M45-M48</f>
        <v>7.7713050000000017</v>
      </c>
      <c r="P45" s="9">
        <f>SQRT(N45^2+N48^2)</f>
        <v>0.24258413308210083</v>
      </c>
      <c r="Q45" s="44">
        <f>Q$9</f>
        <v>12.948643399999998</v>
      </c>
      <c r="R45" s="9">
        <f t="shared" ref="R45" si="37">O45-Q45</f>
        <v>-5.1773383999999965</v>
      </c>
      <c r="S45" s="9">
        <f t="shared" ref="S45" si="38">P45</f>
        <v>0.24258413308210083</v>
      </c>
      <c r="T45" s="8">
        <f t="shared" ref="T45" si="39">2^(-R45)</f>
        <v>36.185464851657677</v>
      </c>
      <c r="U45" s="9">
        <f t="shared" ref="U45" si="40">LOG(T45,2)</f>
        <v>5.1773383999999965</v>
      </c>
    </row>
    <row r="46" spans="1:25" ht="16" x14ac:dyDescent="0.2">
      <c r="A46" s="29"/>
      <c r="B46">
        <v>52</v>
      </c>
      <c r="C46" t="s">
        <v>30</v>
      </c>
      <c r="D46" t="s">
        <v>28</v>
      </c>
      <c r="E46" s="71">
        <v>12</v>
      </c>
      <c r="F46"/>
      <c r="G46" t="s">
        <v>128</v>
      </c>
      <c r="H46" t="s">
        <v>119</v>
      </c>
      <c r="I46" s="25">
        <v>36.185436000000003</v>
      </c>
      <c r="J46" s="25">
        <v>25.255890000000001</v>
      </c>
      <c r="K46" s="25">
        <v>51.844771999999999</v>
      </c>
      <c r="L46" s="25">
        <v>16.596569061279297</v>
      </c>
      <c r="M46" s="25">
        <v>16.741053000000001</v>
      </c>
      <c r="N46" s="25">
        <v>0.20433061999999999</v>
      </c>
      <c r="O46" s="9"/>
      <c r="P46" s="9"/>
      <c r="Q46" s="6"/>
      <c r="R46" s="9"/>
      <c r="S46" s="9"/>
      <c r="T46" s="8"/>
      <c r="U46" s="9"/>
    </row>
    <row r="47" spans="1:25" ht="16" x14ac:dyDescent="0.2">
      <c r="A47" s="29"/>
      <c r="B47"/>
      <c r="C47"/>
      <c r="D47" s="21"/>
      <c r="E47" s="74"/>
      <c r="F47" s="72"/>
      <c r="G47"/>
      <c r="H47"/>
      <c r="I47" s="25"/>
      <c r="J47" s="25"/>
      <c r="K47" s="25"/>
      <c r="L47" s="50"/>
      <c r="M47" s="50"/>
      <c r="N47" s="50"/>
      <c r="O47" s="9"/>
      <c r="P47" s="9"/>
      <c r="Q47" s="6"/>
      <c r="R47" s="9"/>
      <c r="S47" s="9"/>
      <c r="T47" s="8"/>
      <c r="U47" s="9"/>
    </row>
    <row r="48" spans="1:25" s="43" customFormat="1" ht="16" x14ac:dyDescent="0.2">
      <c r="A48" s="29"/>
      <c r="B48">
        <v>4</v>
      </c>
      <c r="C48" t="s">
        <v>33</v>
      </c>
      <c r="D48" t="s">
        <v>28</v>
      </c>
      <c r="E48" s="71">
        <v>12</v>
      </c>
      <c r="F48"/>
      <c r="G48" t="s">
        <v>125</v>
      </c>
      <c r="H48" t="s">
        <v>119</v>
      </c>
      <c r="I48" t="s">
        <v>1</v>
      </c>
      <c r="J48" t="s">
        <v>1</v>
      </c>
      <c r="K48" t="s">
        <v>1</v>
      </c>
      <c r="L48" s="25">
        <v>8.8830528259277344</v>
      </c>
      <c r="M48" s="25">
        <v>8.9697479999999992</v>
      </c>
      <c r="N48" s="25">
        <v>0.1307519</v>
      </c>
      <c r="O48" s="42"/>
      <c r="P48" s="42"/>
      <c r="Q48" s="44"/>
      <c r="R48" s="42"/>
      <c r="S48" s="42"/>
      <c r="T48" s="42"/>
      <c r="U48" s="42"/>
      <c r="V48" s="43" t="s">
        <v>1</v>
      </c>
      <c r="W48" s="45"/>
      <c r="X48" s="45"/>
      <c r="Y48" s="45"/>
    </row>
    <row r="49" spans="1:25" s="43" customFormat="1" ht="16" x14ac:dyDescent="0.2">
      <c r="A49" s="29"/>
      <c r="B49">
        <v>16</v>
      </c>
      <c r="C49" t="s">
        <v>32</v>
      </c>
      <c r="D49" t="s">
        <v>28</v>
      </c>
      <c r="E49" s="71">
        <v>12</v>
      </c>
      <c r="F49"/>
      <c r="G49" t="s">
        <v>125</v>
      </c>
      <c r="H49" t="s">
        <v>119</v>
      </c>
      <c r="I49" t="s">
        <v>1</v>
      </c>
      <c r="J49" t="s">
        <v>1</v>
      </c>
      <c r="K49" t="s">
        <v>1</v>
      </c>
      <c r="L49" s="25">
        <v>9.1201419830322266</v>
      </c>
      <c r="M49" s="25">
        <v>8.9697479999999992</v>
      </c>
      <c r="N49" s="25">
        <v>0.1307519</v>
      </c>
      <c r="O49" s="42"/>
      <c r="P49" s="44"/>
      <c r="Q49" s="44"/>
      <c r="R49" s="44"/>
      <c r="S49" s="44"/>
      <c r="T49" s="44"/>
      <c r="U49" s="44"/>
      <c r="V49" s="43" t="s">
        <v>1</v>
      </c>
      <c r="W49" s="45"/>
      <c r="X49" s="45"/>
      <c r="Y49" s="45"/>
    </row>
    <row r="50" spans="1:25" s="48" customFormat="1" ht="16" x14ac:dyDescent="0.2">
      <c r="A50" s="30"/>
      <c r="B50">
        <v>28</v>
      </c>
      <c r="C50" t="s">
        <v>31</v>
      </c>
      <c r="D50" t="s">
        <v>28</v>
      </c>
      <c r="E50" s="71">
        <v>12</v>
      </c>
      <c r="F50"/>
      <c r="G50" t="s">
        <v>125</v>
      </c>
      <c r="H50" t="s">
        <v>119</v>
      </c>
      <c r="I50" t="s">
        <v>1</v>
      </c>
      <c r="J50" t="s">
        <v>1</v>
      </c>
      <c r="K50" t="s">
        <v>1</v>
      </c>
      <c r="L50" s="25">
        <v>8.9060478210449219</v>
      </c>
      <c r="M50" s="25">
        <v>8.9697479999999992</v>
      </c>
      <c r="N50" s="25">
        <v>0.1307519</v>
      </c>
      <c r="O50" s="46"/>
      <c r="P50" s="47"/>
      <c r="Q50" s="47"/>
      <c r="R50" s="47"/>
      <c r="S50" s="47"/>
      <c r="T50" s="47"/>
      <c r="U50" s="47"/>
      <c r="V50" s="48" t="s">
        <v>1</v>
      </c>
      <c r="W50" s="49"/>
      <c r="X50" s="49"/>
      <c r="Y50" s="49"/>
    </row>
    <row r="51" spans="1:25" ht="16" x14ac:dyDescent="0.2">
      <c r="A51" s="29" t="s">
        <v>121</v>
      </c>
      <c r="B51"/>
      <c r="C51"/>
      <c r="D51" t="s">
        <v>63</v>
      </c>
      <c r="E51" s="71">
        <v>15</v>
      </c>
      <c r="F51" t="s">
        <v>162</v>
      </c>
      <c r="G51" t="s">
        <v>120</v>
      </c>
      <c r="H51" t="s">
        <v>119</v>
      </c>
      <c r="I51" s="25">
        <v>1</v>
      </c>
      <c r="J51" s="25">
        <v>0.82006710000000005</v>
      </c>
      <c r="K51" s="25">
        <v>1.2194124</v>
      </c>
      <c r="L51" s="25">
        <v>19.176248550415039</v>
      </c>
      <c r="M51" s="25">
        <v>18.985244999999999</v>
      </c>
      <c r="N51" s="25">
        <v>0.17182865999999999</v>
      </c>
      <c r="O51" s="6">
        <f>M51-M60</f>
        <v>10.55932</v>
      </c>
      <c r="P51" s="6">
        <f>SQRT(N51^2+N60^2)</f>
        <v>0.25749334632849058</v>
      </c>
      <c r="Q51" s="34">
        <f t="shared" ref="Q51" si="41">$Q$3</f>
        <v>13.145947400000001</v>
      </c>
      <c r="R51" s="6">
        <f t="shared" ref="R51" si="42">O51-Q51</f>
        <v>-2.5866274000000011</v>
      </c>
      <c r="S51" s="6">
        <f t="shared" ref="S51" si="43">P51</f>
        <v>0.25749334632849058</v>
      </c>
      <c r="T51" s="7">
        <f t="shared" ref="T51" si="44">2^(-R51)</f>
        <v>6.0069281182717607</v>
      </c>
      <c r="U51" s="6">
        <f t="shared" ref="U51" si="45">LOG(T51,2)</f>
        <v>2.5866274000000011</v>
      </c>
      <c r="V51" s="1" t="s">
        <v>1</v>
      </c>
    </row>
    <row r="52" spans="1:25" ht="16" x14ac:dyDescent="0.2">
      <c r="A52" s="29"/>
      <c r="B52"/>
      <c r="C52"/>
      <c r="D52" t="s">
        <v>63</v>
      </c>
      <c r="E52" s="71">
        <v>15</v>
      </c>
      <c r="F52"/>
      <c r="G52" t="s">
        <v>120</v>
      </c>
      <c r="H52" t="s">
        <v>119</v>
      </c>
      <c r="I52" s="25">
        <v>1</v>
      </c>
      <c r="J52" s="25">
        <v>0.82006710000000005</v>
      </c>
      <c r="K52" s="25">
        <v>1.2194124</v>
      </c>
      <c r="L52" s="25">
        <v>18.936250686645508</v>
      </c>
      <c r="M52" s="25">
        <v>18.985244999999999</v>
      </c>
      <c r="N52" s="25">
        <v>0.17182865999999999</v>
      </c>
      <c r="O52" s="9"/>
      <c r="P52" s="9"/>
      <c r="Q52" s="6"/>
      <c r="R52" s="9"/>
      <c r="S52" s="9"/>
      <c r="T52" s="8"/>
      <c r="U52" s="9"/>
      <c r="V52" s="1" t="s">
        <v>1</v>
      </c>
    </row>
    <row r="53" spans="1:25" ht="16" x14ac:dyDescent="0.2">
      <c r="A53" s="29"/>
      <c r="B53"/>
      <c r="C53"/>
      <c r="D53" t="s">
        <v>63</v>
      </c>
      <c r="E53" s="71">
        <v>15</v>
      </c>
      <c r="F53"/>
      <c r="G53" t="s">
        <v>120</v>
      </c>
      <c r="H53" t="s">
        <v>119</v>
      </c>
      <c r="I53" s="25">
        <v>1</v>
      </c>
      <c r="J53" s="25">
        <v>0.82006710000000005</v>
      </c>
      <c r="K53" s="25">
        <v>1.2194124</v>
      </c>
      <c r="L53" s="25">
        <v>18.843233108520508</v>
      </c>
      <c r="M53" s="25">
        <v>18.985244999999999</v>
      </c>
      <c r="N53" s="25">
        <v>0.17182865999999999</v>
      </c>
      <c r="O53" s="9"/>
      <c r="P53" s="9"/>
      <c r="Q53" s="6"/>
      <c r="R53" s="9"/>
      <c r="S53" s="9"/>
      <c r="T53" s="8"/>
      <c r="U53" s="9"/>
      <c r="V53" s="1" t="s">
        <v>1</v>
      </c>
    </row>
    <row r="54" spans="1:25" ht="16" x14ac:dyDescent="0.2">
      <c r="A54" s="29"/>
      <c r="B54"/>
      <c r="C54"/>
      <c r="D54" t="s">
        <v>63</v>
      </c>
      <c r="E54" s="71">
        <v>15</v>
      </c>
      <c r="F54"/>
      <c r="G54" t="s">
        <v>103</v>
      </c>
      <c r="H54" t="s">
        <v>119</v>
      </c>
      <c r="I54" t="s">
        <v>1</v>
      </c>
      <c r="J54" t="s">
        <v>1</v>
      </c>
      <c r="K54" t="s">
        <v>1</v>
      </c>
      <c r="L54" s="25">
        <v>19.989734649658203</v>
      </c>
      <c r="M54" s="25">
        <v>19.971304</v>
      </c>
      <c r="N54" s="25">
        <v>4.8468329999999997E-2</v>
      </c>
      <c r="O54" s="9">
        <f>M54-M60</f>
        <v>11.545379000000001</v>
      </c>
      <c r="P54" s="9">
        <f>SQRT(N54^2+N60^2)</f>
        <v>0.19780524264800795</v>
      </c>
      <c r="Q54" s="34">
        <f t="shared" ref="Q54" si="46">$Q$6</f>
        <v>14.743994399999998</v>
      </c>
      <c r="R54" s="9">
        <f t="shared" ref="R54" si="47">O54-Q54</f>
        <v>-3.1986153999999978</v>
      </c>
      <c r="S54" s="9">
        <f t="shared" ref="S54" si="48">P54</f>
        <v>0.19780524264800795</v>
      </c>
      <c r="T54" s="8">
        <f t="shared" ref="T54" si="49">2^(-R54)</f>
        <v>9.1807715340621812</v>
      </c>
      <c r="U54" s="9">
        <f t="shared" ref="U54" si="50">LOG(T54,2)</f>
        <v>3.1986153999999978</v>
      </c>
    </row>
    <row r="55" spans="1:25" ht="16" x14ac:dyDescent="0.2">
      <c r="A55" s="29"/>
      <c r="B55"/>
      <c r="C55"/>
      <c r="D55" t="s">
        <v>63</v>
      </c>
      <c r="E55" s="71">
        <v>15</v>
      </c>
      <c r="F55"/>
      <c r="G55" t="s">
        <v>103</v>
      </c>
      <c r="H55" t="s">
        <v>119</v>
      </c>
      <c r="I55" t="s">
        <v>1</v>
      </c>
      <c r="J55" t="s">
        <v>1</v>
      </c>
      <c r="K55" t="s">
        <v>1</v>
      </c>
      <c r="L55" s="25">
        <v>20.007854461669922</v>
      </c>
      <c r="M55" s="25">
        <v>19.971304</v>
      </c>
      <c r="N55" s="25">
        <v>4.8468329999999997E-2</v>
      </c>
      <c r="O55" s="9"/>
      <c r="P55" s="9"/>
      <c r="Q55" s="6"/>
      <c r="R55" s="9"/>
      <c r="S55" s="9"/>
      <c r="T55" s="8"/>
      <c r="U55" s="9"/>
    </row>
    <row r="56" spans="1:25" ht="16" x14ac:dyDescent="0.2">
      <c r="A56" s="29"/>
      <c r="B56"/>
      <c r="C56"/>
      <c r="D56" t="s">
        <v>63</v>
      </c>
      <c r="E56" s="71">
        <v>15</v>
      </c>
      <c r="F56"/>
      <c r="G56" t="s">
        <v>103</v>
      </c>
      <c r="H56" t="s">
        <v>119</v>
      </c>
      <c r="I56" t="s">
        <v>1</v>
      </c>
      <c r="J56" t="s">
        <v>1</v>
      </c>
      <c r="K56" t="s">
        <v>1</v>
      </c>
      <c r="L56" s="25">
        <v>19.916324615478516</v>
      </c>
      <c r="M56" s="25">
        <v>19.971304</v>
      </c>
      <c r="N56" s="25">
        <v>4.8468329999999997E-2</v>
      </c>
      <c r="O56" s="9"/>
      <c r="P56" s="9"/>
      <c r="Q56" s="6"/>
      <c r="R56" s="9"/>
      <c r="S56" s="9"/>
      <c r="T56" s="8"/>
      <c r="U56" s="9"/>
    </row>
    <row r="57" spans="1:25" ht="16" x14ac:dyDescent="0.2">
      <c r="A57" s="29"/>
      <c r="B57">
        <v>41</v>
      </c>
      <c r="C57" t="s">
        <v>44</v>
      </c>
      <c r="D57" t="s">
        <v>63</v>
      </c>
      <c r="E57" s="71">
        <v>15</v>
      </c>
      <c r="F57"/>
      <c r="G57" t="s">
        <v>128</v>
      </c>
      <c r="H57" t="s">
        <v>119</v>
      </c>
      <c r="I57" s="25">
        <v>9.1315950000000008</v>
      </c>
      <c r="J57" s="25">
        <v>6.7971114999999998</v>
      </c>
      <c r="K57" s="25">
        <v>12.267860000000001</v>
      </c>
      <c r="L57" s="25">
        <v>18.395122528076172</v>
      </c>
      <c r="M57" s="25">
        <v>18.183702</v>
      </c>
      <c r="N57" s="25">
        <v>0.18392837000000001</v>
      </c>
      <c r="O57" s="9">
        <f>M57-M60</f>
        <v>9.7577770000000008</v>
      </c>
      <c r="P57" s="9">
        <f>SQRT(N57^2+N60^2)</f>
        <v>0.26572049280570231</v>
      </c>
      <c r="Q57" s="44">
        <f>Q$9</f>
        <v>12.948643399999998</v>
      </c>
      <c r="R57" s="9">
        <f t="shared" ref="R57" si="51">O57-Q57</f>
        <v>-3.1908663999999973</v>
      </c>
      <c r="S57" s="9">
        <f t="shared" ref="S57" si="52">P57</f>
        <v>0.26572049280570231</v>
      </c>
      <c r="T57" s="8">
        <f t="shared" ref="T57" si="53">2^(-R57)</f>
        <v>9.1315919916829102</v>
      </c>
      <c r="U57" s="9">
        <f t="shared" ref="U57" si="54">LOG(T57,2)</f>
        <v>3.1908663999999973</v>
      </c>
    </row>
    <row r="58" spans="1:25" ht="16" x14ac:dyDescent="0.2">
      <c r="A58" s="29"/>
      <c r="B58">
        <v>53</v>
      </c>
      <c r="C58" t="s">
        <v>66</v>
      </c>
      <c r="D58" t="s">
        <v>63</v>
      </c>
      <c r="E58" s="71">
        <v>15</v>
      </c>
      <c r="F58"/>
      <c r="G58" t="s">
        <v>128</v>
      </c>
      <c r="H58" t="s">
        <v>119</v>
      </c>
      <c r="I58" s="25">
        <v>9.1315950000000008</v>
      </c>
      <c r="J58" s="25">
        <v>6.7971114999999998</v>
      </c>
      <c r="K58" s="25">
        <v>12.267860000000001</v>
      </c>
      <c r="L58" s="25">
        <v>18.095466613769531</v>
      </c>
      <c r="M58" s="25">
        <v>18.183702</v>
      </c>
      <c r="N58" s="25">
        <v>0.18392837000000001</v>
      </c>
      <c r="O58" s="9"/>
      <c r="P58" s="9"/>
      <c r="Q58" s="6"/>
      <c r="R58" s="9"/>
      <c r="S58" s="9"/>
      <c r="T58" s="8"/>
      <c r="U58" s="9"/>
    </row>
    <row r="59" spans="1:25" ht="16" x14ac:dyDescent="0.2">
      <c r="A59" s="29"/>
      <c r="B59">
        <v>65</v>
      </c>
      <c r="C59" t="s">
        <v>65</v>
      </c>
      <c r="D59" t="s">
        <v>63</v>
      </c>
      <c r="E59" s="71">
        <v>15</v>
      </c>
      <c r="F59"/>
      <c r="G59" t="s">
        <v>128</v>
      </c>
      <c r="H59" t="s">
        <v>119</v>
      </c>
      <c r="I59" s="25">
        <v>9.1315950000000008</v>
      </c>
      <c r="J59" s="25">
        <v>6.7971114999999998</v>
      </c>
      <c r="K59" s="25">
        <v>12.267860000000001</v>
      </c>
      <c r="L59" s="25">
        <v>18.060514450073242</v>
      </c>
      <c r="M59" s="25">
        <v>18.183702</v>
      </c>
      <c r="N59" s="25">
        <v>0.18392837000000001</v>
      </c>
      <c r="O59" s="9"/>
      <c r="P59" s="9"/>
      <c r="Q59" s="6"/>
      <c r="R59" s="9"/>
      <c r="S59" s="9"/>
      <c r="T59" s="8"/>
      <c r="U59" s="9"/>
    </row>
    <row r="60" spans="1:25" s="43" customFormat="1" ht="16" x14ac:dyDescent="0.2">
      <c r="A60" s="29"/>
      <c r="B60">
        <v>5</v>
      </c>
      <c r="C60" t="s">
        <v>69</v>
      </c>
      <c r="D60" t="s">
        <v>63</v>
      </c>
      <c r="E60" s="71">
        <v>15</v>
      </c>
      <c r="F60"/>
      <c r="G60" t="s">
        <v>125</v>
      </c>
      <c r="H60" t="s">
        <v>119</v>
      </c>
      <c r="I60" t="s">
        <v>1</v>
      </c>
      <c r="J60" t="s">
        <v>1</v>
      </c>
      <c r="K60" t="s">
        <v>1</v>
      </c>
      <c r="L60" s="25">
        <v>8.2745294570922852</v>
      </c>
      <c r="M60" s="25">
        <v>8.4259249999999994</v>
      </c>
      <c r="N60" s="25">
        <v>0.19177522</v>
      </c>
      <c r="O60" s="42"/>
      <c r="P60" s="42"/>
      <c r="Q60" s="44"/>
      <c r="R60" s="42"/>
      <c r="S60" s="42"/>
      <c r="T60" s="42"/>
      <c r="U60" s="42"/>
      <c r="V60" s="43" t="s">
        <v>1</v>
      </c>
      <c r="W60" s="45"/>
      <c r="X60" s="45"/>
      <c r="Y60" s="45"/>
    </row>
    <row r="61" spans="1:25" s="43" customFormat="1" ht="16" x14ac:dyDescent="0.2">
      <c r="A61" s="29"/>
      <c r="B61">
        <v>17</v>
      </c>
      <c r="C61" t="s">
        <v>68</v>
      </c>
      <c r="D61" t="s">
        <v>63</v>
      </c>
      <c r="E61" s="71">
        <v>15</v>
      </c>
      <c r="F61"/>
      <c r="G61" t="s">
        <v>125</v>
      </c>
      <c r="H61" t="s">
        <v>119</v>
      </c>
      <c r="I61" t="s">
        <v>1</v>
      </c>
      <c r="J61" t="s">
        <v>1</v>
      </c>
      <c r="K61" t="s">
        <v>1</v>
      </c>
      <c r="L61" s="25">
        <v>8.6415777206420898</v>
      </c>
      <c r="M61" s="25">
        <v>8.4259249999999994</v>
      </c>
      <c r="N61" s="25">
        <v>0.19177522</v>
      </c>
      <c r="O61" s="42"/>
      <c r="P61" s="44"/>
      <c r="Q61" s="44"/>
      <c r="R61" s="44"/>
      <c r="S61" s="44"/>
      <c r="T61" s="44"/>
      <c r="U61" s="44"/>
      <c r="V61" s="43" t="s">
        <v>1</v>
      </c>
      <c r="W61" s="45"/>
      <c r="X61" s="45"/>
      <c r="Y61" s="45"/>
    </row>
    <row r="62" spans="1:25" s="48" customFormat="1" ht="16" x14ac:dyDescent="0.2">
      <c r="A62" s="30"/>
      <c r="B62">
        <v>29</v>
      </c>
      <c r="C62" t="s">
        <v>67</v>
      </c>
      <c r="D62" t="s">
        <v>63</v>
      </c>
      <c r="E62" s="71">
        <v>15</v>
      </c>
      <c r="F62"/>
      <c r="G62" t="s">
        <v>125</v>
      </c>
      <c r="H62" t="s">
        <v>119</v>
      </c>
      <c r="I62" t="s">
        <v>1</v>
      </c>
      <c r="J62" t="s">
        <v>1</v>
      </c>
      <c r="K62" t="s">
        <v>1</v>
      </c>
      <c r="L62" s="25">
        <v>8.3616695404052734</v>
      </c>
      <c r="M62" s="25">
        <v>8.4259249999999994</v>
      </c>
      <c r="N62" s="25">
        <v>0.19177522</v>
      </c>
      <c r="O62" s="42"/>
      <c r="P62" s="44"/>
      <c r="Q62" s="47"/>
      <c r="R62" s="44"/>
      <c r="S62" s="44"/>
      <c r="T62" s="44"/>
      <c r="U62" s="44"/>
      <c r="V62" s="48" t="s">
        <v>1</v>
      </c>
      <c r="W62" s="49"/>
      <c r="X62" s="49"/>
      <c r="Y62" s="49"/>
    </row>
    <row r="63" spans="1:25" s="13" customFormat="1" ht="16" x14ac:dyDescent="0.2">
      <c r="A63" s="27" t="s">
        <v>121</v>
      </c>
      <c r="B63"/>
      <c r="C63"/>
      <c r="D63" t="s">
        <v>57</v>
      </c>
      <c r="E63" s="71">
        <v>18</v>
      </c>
      <c r="F63" t="s">
        <v>163</v>
      </c>
      <c r="G63" t="s">
        <v>120</v>
      </c>
      <c r="H63" t="s">
        <v>119</v>
      </c>
      <c r="I63" s="25">
        <v>0.95970887000000005</v>
      </c>
      <c r="J63" s="25">
        <v>0.69867915000000003</v>
      </c>
      <c r="K63" s="25">
        <v>1.3182605999999999</v>
      </c>
      <c r="L63" s="25">
        <v>19.851104736328125</v>
      </c>
      <c r="M63" s="25">
        <v>19.549251999999999</v>
      </c>
      <c r="N63" s="25">
        <v>0.26313296000000003</v>
      </c>
      <c r="O63" s="9">
        <f>M63-M72</f>
        <v>10.741795999999999</v>
      </c>
      <c r="P63" s="9">
        <f>SQRT(N63^2+N72^2)</f>
        <v>0.34096474498059787</v>
      </c>
      <c r="Q63" s="18">
        <f t="shared" ref="Q63" si="55">$Q$3</f>
        <v>13.145947400000001</v>
      </c>
      <c r="R63" s="9">
        <f t="shared" ref="R63" si="56">O63-Q63</f>
        <v>-2.4041514000000017</v>
      </c>
      <c r="S63" s="9">
        <f t="shared" ref="S63" si="57">P63</f>
        <v>0.34096474498059787</v>
      </c>
      <c r="T63" s="8">
        <f t="shared" ref="T63" si="58">2^(-R63)</f>
        <v>5.2932412163635592</v>
      </c>
      <c r="U63" s="9">
        <f t="shared" ref="U63" si="59">LOG(T63,2)</f>
        <v>2.4041514000000017</v>
      </c>
      <c r="V63" s="13" t="s">
        <v>1</v>
      </c>
    </row>
    <row r="64" spans="1:25" ht="16" x14ac:dyDescent="0.2">
      <c r="A64" s="29"/>
      <c r="B64"/>
      <c r="C64"/>
      <c r="D64" t="s">
        <v>57</v>
      </c>
      <c r="E64" s="71">
        <v>18</v>
      </c>
      <c r="F64"/>
      <c r="G64" t="s">
        <v>120</v>
      </c>
      <c r="H64" t="s">
        <v>119</v>
      </c>
      <c r="I64" s="25">
        <v>0.95970887000000005</v>
      </c>
      <c r="J64" s="25">
        <v>0.69867915000000003</v>
      </c>
      <c r="K64" s="25">
        <v>1.3182605999999999</v>
      </c>
      <c r="L64" s="25">
        <v>19.428365707397461</v>
      </c>
      <c r="M64" s="25">
        <v>19.549251999999999</v>
      </c>
      <c r="N64" s="25">
        <v>0.26313296000000003</v>
      </c>
      <c r="O64" s="9"/>
      <c r="P64" s="9"/>
      <c r="Q64" s="6"/>
      <c r="R64" s="9"/>
      <c r="S64" s="9"/>
      <c r="T64" s="8"/>
      <c r="U64" s="9"/>
      <c r="V64" s="1" t="s">
        <v>1</v>
      </c>
    </row>
    <row r="65" spans="1:25" ht="16" x14ac:dyDescent="0.2">
      <c r="A65" s="29"/>
      <c r="B65"/>
      <c r="C65"/>
      <c r="D65" t="s">
        <v>57</v>
      </c>
      <c r="E65" s="71">
        <v>18</v>
      </c>
      <c r="F65"/>
      <c r="G65" t="s">
        <v>120</v>
      </c>
      <c r="H65" t="s">
        <v>119</v>
      </c>
      <c r="I65" s="25">
        <v>0.95970887000000005</v>
      </c>
      <c r="J65" s="25">
        <v>0.69867915000000003</v>
      </c>
      <c r="K65" s="25">
        <v>1.3182605999999999</v>
      </c>
      <c r="L65" s="25">
        <v>19.368284225463867</v>
      </c>
      <c r="M65" s="25">
        <v>19.549251999999999</v>
      </c>
      <c r="N65" s="25">
        <v>0.26313296000000003</v>
      </c>
      <c r="O65" s="9"/>
      <c r="P65" s="9"/>
      <c r="Q65" s="6"/>
      <c r="R65" s="9"/>
      <c r="S65" s="9"/>
      <c r="T65" s="8"/>
      <c r="U65" s="9"/>
      <c r="V65" s="1" t="s">
        <v>1</v>
      </c>
    </row>
    <row r="66" spans="1:25" ht="16" x14ac:dyDescent="0.2">
      <c r="A66" s="29"/>
      <c r="B66"/>
      <c r="C66"/>
      <c r="D66" t="s">
        <v>57</v>
      </c>
      <c r="E66" s="71">
        <v>18</v>
      </c>
      <c r="F66"/>
      <c r="G66" t="s">
        <v>103</v>
      </c>
      <c r="H66" t="s">
        <v>119</v>
      </c>
      <c r="I66" t="s">
        <v>1</v>
      </c>
      <c r="J66" t="s">
        <v>1</v>
      </c>
      <c r="K66" t="s">
        <v>1</v>
      </c>
      <c r="L66" s="25">
        <v>20.570884704589844</v>
      </c>
      <c r="M66" s="25">
        <v>20.47598</v>
      </c>
      <c r="N66" s="25">
        <v>0.11128235</v>
      </c>
      <c r="O66" s="9">
        <f>M66-M72</f>
        <v>11.668524</v>
      </c>
      <c r="P66" s="9">
        <f>SQRT(N66^2+N72^2)</f>
        <v>0.24372477121303243</v>
      </c>
      <c r="Q66" s="34">
        <f t="shared" ref="Q66" si="60">$Q$6</f>
        <v>14.743994399999998</v>
      </c>
      <c r="R66" s="9">
        <f t="shared" ref="R66" si="61">O66-Q66</f>
        <v>-3.0754703999999986</v>
      </c>
      <c r="S66" s="9">
        <f t="shared" ref="S66" si="62">P66</f>
        <v>0.24372477121303243</v>
      </c>
      <c r="T66" s="8">
        <f t="shared" ref="T66" si="63">2^(-R66)</f>
        <v>8.4296363767729581</v>
      </c>
      <c r="U66" s="9">
        <f t="shared" ref="U66" si="64">LOG(T66,2)</f>
        <v>3.0754703999999986</v>
      </c>
    </row>
    <row r="67" spans="1:25" ht="16" x14ac:dyDescent="0.2">
      <c r="A67" s="29"/>
      <c r="B67"/>
      <c r="C67"/>
      <c r="D67" t="s">
        <v>57</v>
      </c>
      <c r="E67" s="71">
        <v>18</v>
      </c>
      <c r="F67"/>
      <c r="G67" t="s">
        <v>103</v>
      </c>
      <c r="H67" t="s">
        <v>119</v>
      </c>
      <c r="I67" t="s">
        <v>1</v>
      </c>
      <c r="J67" t="s">
        <v>1</v>
      </c>
      <c r="K67" t="s">
        <v>1</v>
      </c>
      <c r="L67" s="25">
        <v>20.50355339050293</v>
      </c>
      <c r="M67" s="25">
        <v>20.47598</v>
      </c>
      <c r="N67" s="25">
        <v>0.11128235</v>
      </c>
      <c r="O67" s="9"/>
      <c r="P67" s="9"/>
      <c r="Q67" s="6"/>
      <c r="R67" s="9"/>
      <c r="S67" s="9"/>
      <c r="T67" s="8"/>
      <c r="U67" s="9"/>
    </row>
    <row r="68" spans="1:25" ht="16" x14ac:dyDescent="0.2">
      <c r="A68" s="29"/>
      <c r="B68"/>
      <c r="C68"/>
      <c r="D68" t="s">
        <v>57</v>
      </c>
      <c r="E68" s="71">
        <v>18</v>
      </c>
      <c r="F68"/>
      <c r="G68" t="s">
        <v>103</v>
      </c>
      <c r="H68" t="s">
        <v>119</v>
      </c>
      <c r="I68" t="s">
        <v>1</v>
      </c>
      <c r="J68" t="s">
        <v>1</v>
      </c>
      <c r="K68" t="s">
        <v>1</v>
      </c>
      <c r="L68" s="25">
        <v>20.353504180908203</v>
      </c>
      <c r="M68" s="25">
        <v>20.47598</v>
      </c>
      <c r="N68" s="25">
        <v>0.11128235</v>
      </c>
      <c r="O68" s="9"/>
      <c r="P68" s="9"/>
      <c r="Q68" s="6"/>
      <c r="R68" s="9"/>
      <c r="S68" s="9"/>
      <c r="T68" s="8"/>
      <c r="U68" s="9"/>
    </row>
    <row r="69" spans="1:25" ht="16" x14ac:dyDescent="0.2">
      <c r="A69" s="29"/>
      <c r="B69">
        <v>42</v>
      </c>
      <c r="C69" t="s">
        <v>41</v>
      </c>
      <c r="D69" t="s">
        <v>57</v>
      </c>
      <c r="E69" s="71">
        <v>18</v>
      </c>
      <c r="F69"/>
      <c r="G69" t="s">
        <v>128</v>
      </c>
      <c r="H69" t="s">
        <v>119</v>
      </c>
      <c r="I69" s="25">
        <v>7.49451</v>
      </c>
      <c r="J69" s="25">
        <v>5.4983272999999997</v>
      </c>
      <c r="K69" s="25">
        <v>10.215413</v>
      </c>
      <c r="L69" s="25">
        <v>19.050380706787109</v>
      </c>
      <c r="M69" s="25">
        <v>18.850263999999999</v>
      </c>
      <c r="N69" s="25">
        <v>0.17517751000000001</v>
      </c>
      <c r="O69" s="9">
        <f>M69-M72</f>
        <v>10.042807999999999</v>
      </c>
      <c r="P69" s="9">
        <f>SQRT(N69^2+N72^2)</f>
        <v>0.27875645766712309</v>
      </c>
      <c r="Q69" s="44">
        <f>Q$9</f>
        <v>12.948643399999998</v>
      </c>
      <c r="R69" s="9">
        <f t="shared" ref="R69" si="65">O69-Q69</f>
        <v>-2.9058353999999991</v>
      </c>
      <c r="S69" s="9">
        <f t="shared" ref="S69" si="66">P69</f>
        <v>0.27875645766712309</v>
      </c>
      <c r="T69" s="8">
        <f t="shared" ref="T69" si="67">2^(-R69)</f>
        <v>7.4945164616331201</v>
      </c>
      <c r="U69" s="9">
        <f t="shared" ref="U69" si="68">LOG(T69,2)</f>
        <v>2.9058353999999991</v>
      </c>
    </row>
    <row r="70" spans="1:25" ht="16" x14ac:dyDescent="0.2">
      <c r="A70" s="29"/>
      <c r="B70">
        <v>54</v>
      </c>
      <c r="C70" t="s">
        <v>59</v>
      </c>
      <c r="D70" t="s">
        <v>57</v>
      </c>
      <c r="E70" s="71">
        <v>18</v>
      </c>
      <c r="F70"/>
      <c r="G70" t="s">
        <v>128</v>
      </c>
      <c r="H70" t="s">
        <v>119</v>
      </c>
      <c r="I70" s="25">
        <v>7.49451</v>
      </c>
      <c r="J70" s="25">
        <v>5.4983272999999997</v>
      </c>
      <c r="K70" s="25">
        <v>10.215413</v>
      </c>
      <c r="L70" s="25">
        <v>18.775739669799805</v>
      </c>
      <c r="M70" s="25">
        <v>18.850263999999999</v>
      </c>
      <c r="N70" s="25">
        <v>0.17517751000000001</v>
      </c>
      <c r="O70" s="9"/>
      <c r="P70" s="9"/>
      <c r="Q70" s="6"/>
      <c r="R70" s="9"/>
      <c r="S70" s="9"/>
      <c r="T70" s="8"/>
      <c r="U70" s="9"/>
    </row>
    <row r="71" spans="1:25" ht="16" x14ac:dyDescent="0.2">
      <c r="A71" s="29"/>
      <c r="B71">
        <v>66</v>
      </c>
      <c r="C71" t="s">
        <v>58</v>
      </c>
      <c r="D71" t="s">
        <v>57</v>
      </c>
      <c r="E71" s="71">
        <v>18</v>
      </c>
      <c r="F71"/>
      <c r="G71" t="s">
        <v>128</v>
      </c>
      <c r="H71" t="s">
        <v>119</v>
      </c>
      <c r="I71" s="25">
        <v>7.49451</v>
      </c>
      <c r="J71" s="25">
        <v>5.4983272999999997</v>
      </c>
      <c r="K71" s="25">
        <v>10.215413</v>
      </c>
      <c r="L71" s="25">
        <v>18.72467041015625</v>
      </c>
      <c r="M71" s="25">
        <v>18.850263999999999</v>
      </c>
      <c r="N71" s="25">
        <v>0.17517751000000001</v>
      </c>
      <c r="O71" s="9"/>
      <c r="P71" s="9"/>
      <c r="Q71" s="6"/>
      <c r="R71" s="9"/>
      <c r="S71" s="9"/>
      <c r="T71" s="8"/>
      <c r="U71" s="9"/>
    </row>
    <row r="72" spans="1:25" s="43" customFormat="1" ht="16" x14ac:dyDescent="0.2">
      <c r="A72" s="29"/>
      <c r="B72">
        <v>6</v>
      </c>
      <c r="C72" t="s">
        <v>62</v>
      </c>
      <c r="D72" t="s">
        <v>57</v>
      </c>
      <c r="E72" s="71">
        <v>18</v>
      </c>
      <c r="F72"/>
      <c r="G72" t="s">
        <v>125</v>
      </c>
      <c r="H72" t="s">
        <v>119</v>
      </c>
      <c r="I72" t="s">
        <v>1</v>
      </c>
      <c r="J72" t="s">
        <v>1</v>
      </c>
      <c r="K72" t="s">
        <v>1</v>
      </c>
      <c r="L72" s="25">
        <v>8.629237174987793</v>
      </c>
      <c r="M72" s="25">
        <v>8.8074560000000002</v>
      </c>
      <c r="N72" s="25">
        <v>0.21683635000000001</v>
      </c>
      <c r="O72" s="42"/>
      <c r="P72" s="42"/>
      <c r="Q72" s="44"/>
      <c r="R72" s="42"/>
      <c r="S72" s="42"/>
      <c r="T72" s="42"/>
      <c r="U72" s="42"/>
      <c r="V72" s="43" t="s">
        <v>1</v>
      </c>
      <c r="W72" s="45"/>
      <c r="X72" s="45"/>
      <c r="Y72" s="45"/>
    </row>
    <row r="73" spans="1:25" s="43" customFormat="1" ht="16" x14ac:dyDescent="0.2">
      <c r="A73" s="29"/>
      <c r="B73">
        <v>18</v>
      </c>
      <c r="C73" t="s">
        <v>61</v>
      </c>
      <c r="D73" t="s">
        <v>57</v>
      </c>
      <c r="E73" s="71">
        <v>18</v>
      </c>
      <c r="F73"/>
      <c r="G73" t="s">
        <v>125</v>
      </c>
      <c r="H73" t="s">
        <v>119</v>
      </c>
      <c r="I73" t="s">
        <v>1</v>
      </c>
      <c r="J73" t="s">
        <v>1</v>
      </c>
      <c r="K73" t="s">
        <v>1</v>
      </c>
      <c r="L73" s="25">
        <v>9.0488691329956055</v>
      </c>
      <c r="M73" s="25">
        <v>8.8074560000000002</v>
      </c>
      <c r="N73" s="25">
        <v>0.21683635000000001</v>
      </c>
      <c r="O73" s="42"/>
      <c r="P73" s="44"/>
      <c r="Q73" s="44"/>
      <c r="R73" s="44"/>
      <c r="S73" s="44"/>
      <c r="T73" s="44"/>
      <c r="U73" s="44"/>
      <c r="V73" s="43" t="s">
        <v>1</v>
      </c>
      <c r="W73" s="45"/>
      <c r="X73" s="45"/>
      <c r="Y73" s="45"/>
    </row>
    <row r="74" spans="1:25" s="48" customFormat="1" ht="16" x14ac:dyDescent="0.2">
      <c r="A74" s="30"/>
      <c r="B74">
        <v>30</v>
      </c>
      <c r="C74" t="s">
        <v>60</v>
      </c>
      <c r="D74" t="s">
        <v>57</v>
      </c>
      <c r="E74" s="71">
        <v>18</v>
      </c>
      <c r="F74"/>
      <c r="G74" t="s">
        <v>125</v>
      </c>
      <c r="H74" t="s">
        <v>119</v>
      </c>
      <c r="I74" t="s">
        <v>1</v>
      </c>
      <c r="J74" t="s">
        <v>1</v>
      </c>
      <c r="K74" t="s">
        <v>1</v>
      </c>
      <c r="L74" s="25">
        <v>8.7442598342895508</v>
      </c>
      <c r="M74" s="25">
        <v>8.8074560000000002</v>
      </c>
      <c r="N74" s="25">
        <v>0.21683635000000001</v>
      </c>
      <c r="O74" s="42"/>
      <c r="P74" s="44"/>
      <c r="Q74" s="47"/>
      <c r="R74" s="44"/>
      <c r="S74" s="44"/>
      <c r="T74" s="44"/>
      <c r="U74" s="44"/>
      <c r="V74" s="48" t="s">
        <v>1</v>
      </c>
      <c r="W74" s="49"/>
      <c r="X74" s="49"/>
      <c r="Y74" s="49"/>
    </row>
    <row r="75" spans="1:25" ht="16" x14ac:dyDescent="0.2">
      <c r="A75" s="35" t="s">
        <v>110</v>
      </c>
      <c r="B75">
        <v>85</v>
      </c>
      <c r="C75" t="s">
        <v>124</v>
      </c>
      <c r="D75" t="s">
        <v>110</v>
      </c>
      <c r="E75" s="71"/>
      <c r="F75"/>
      <c r="G75" t="s">
        <v>125</v>
      </c>
      <c r="H75" t="s">
        <v>119</v>
      </c>
      <c r="I75" t="s">
        <v>1</v>
      </c>
      <c r="J75" t="s">
        <v>1</v>
      </c>
      <c r="K75" t="s">
        <v>1</v>
      </c>
      <c r="L75" s="25">
        <v>36.459831237792969</v>
      </c>
      <c r="M75" t="s">
        <v>1</v>
      </c>
      <c r="N75" t="s">
        <v>1</v>
      </c>
      <c r="O75" s="14"/>
      <c r="P75" s="38"/>
      <c r="Q75" s="38"/>
      <c r="R75" s="38"/>
      <c r="S75" s="38"/>
      <c r="T75" s="39"/>
      <c r="U75" s="38"/>
    </row>
    <row r="76" spans="1:25" ht="16" x14ac:dyDescent="0.2">
      <c r="B76">
        <v>86</v>
      </c>
      <c r="C76" t="s">
        <v>126</v>
      </c>
      <c r="D76" t="s">
        <v>110</v>
      </c>
      <c r="E76" s="71"/>
      <c r="F76"/>
      <c r="G76" t="s">
        <v>125</v>
      </c>
      <c r="H76" t="s">
        <v>119</v>
      </c>
      <c r="I76" t="s">
        <v>1</v>
      </c>
      <c r="J76" t="s">
        <v>1</v>
      </c>
      <c r="K76" t="s">
        <v>1</v>
      </c>
      <c r="L76" t="s">
        <v>111</v>
      </c>
      <c r="M76" t="s">
        <v>1</v>
      </c>
      <c r="N76" t="s">
        <v>1</v>
      </c>
      <c r="O76" s="9"/>
      <c r="P76" s="6"/>
      <c r="Q76" s="6"/>
      <c r="R76" s="9"/>
      <c r="S76" s="9"/>
      <c r="T76" s="8"/>
      <c r="U76" s="9"/>
    </row>
    <row r="77" spans="1:25" ht="16" x14ac:dyDescent="0.2">
      <c r="B77">
        <v>87</v>
      </c>
      <c r="C77" t="s">
        <v>127</v>
      </c>
      <c r="D77" t="s">
        <v>110</v>
      </c>
      <c r="E77" s="71"/>
      <c r="F77"/>
      <c r="G77" t="s">
        <v>125</v>
      </c>
      <c r="H77" t="s">
        <v>119</v>
      </c>
      <c r="I77" t="s">
        <v>1</v>
      </c>
      <c r="J77" t="s">
        <v>1</v>
      </c>
      <c r="K77" t="s">
        <v>1</v>
      </c>
      <c r="L77" t="s">
        <v>111</v>
      </c>
      <c r="M77" t="s">
        <v>1</v>
      </c>
      <c r="N77" t="s">
        <v>1</v>
      </c>
      <c r="O77" s="9"/>
      <c r="P77" s="6"/>
      <c r="Q77" s="6"/>
      <c r="R77" s="9"/>
      <c r="S77" s="9"/>
      <c r="T77" s="8"/>
      <c r="U77" s="9"/>
    </row>
    <row r="78" spans="1:25" ht="16" x14ac:dyDescent="0.2">
      <c r="B78">
        <v>88</v>
      </c>
      <c r="C78" t="s">
        <v>129</v>
      </c>
      <c r="D78" t="s">
        <v>110</v>
      </c>
      <c r="E78" s="71"/>
      <c r="F78"/>
      <c r="G78" t="s">
        <v>128</v>
      </c>
      <c r="H78" t="s">
        <v>119</v>
      </c>
      <c r="I78" t="s">
        <v>1</v>
      </c>
      <c r="J78" t="s">
        <v>1</v>
      </c>
      <c r="K78" t="s">
        <v>1</v>
      </c>
      <c r="L78" s="25">
        <v>38.5997314453125</v>
      </c>
      <c r="M78" t="s">
        <v>1</v>
      </c>
      <c r="N78" t="s">
        <v>1</v>
      </c>
      <c r="O78" s="9"/>
      <c r="P78" s="6"/>
    </row>
    <row r="79" spans="1:25" ht="16" x14ac:dyDescent="0.2">
      <c r="B79">
        <v>89</v>
      </c>
      <c r="C79" t="s">
        <v>150</v>
      </c>
      <c r="D79" t="s">
        <v>110</v>
      </c>
      <c r="E79" s="71"/>
      <c r="F79"/>
      <c r="G79" t="s">
        <v>128</v>
      </c>
      <c r="H79" t="s">
        <v>119</v>
      </c>
      <c r="I79" t="s">
        <v>1</v>
      </c>
      <c r="J79" t="s">
        <v>1</v>
      </c>
      <c r="K79" t="s">
        <v>1</v>
      </c>
      <c r="L79" t="s">
        <v>111</v>
      </c>
      <c r="M79" t="s">
        <v>1</v>
      </c>
      <c r="N79" t="s">
        <v>1</v>
      </c>
      <c r="O79" s="9"/>
      <c r="P79" s="6"/>
    </row>
    <row r="80" spans="1:25" ht="16" x14ac:dyDescent="0.2">
      <c r="B80">
        <v>90</v>
      </c>
      <c r="C80" t="s">
        <v>151</v>
      </c>
      <c r="D80" t="s">
        <v>110</v>
      </c>
      <c r="E80" s="71"/>
      <c r="F80"/>
      <c r="G80" t="s">
        <v>128</v>
      </c>
      <c r="H80" t="s">
        <v>119</v>
      </c>
      <c r="I80" t="s">
        <v>1</v>
      </c>
      <c r="J80" t="s">
        <v>1</v>
      </c>
      <c r="K80" t="s">
        <v>1</v>
      </c>
      <c r="L80" t="s">
        <v>111</v>
      </c>
      <c r="M80" t="s">
        <v>1</v>
      </c>
      <c r="N80" t="s">
        <v>1</v>
      </c>
      <c r="O80" s="9"/>
      <c r="P80" s="6"/>
    </row>
    <row r="81" spans="2:14" ht="16" x14ac:dyDescent="0.2">
      <c r="B81"/>
      <c r="C81"/>
      <c r="D81" t="s">
        <v>110</v>
      </c>
      <c r="E81"/>
      <c r="F81"/>
      <c r="G81" t="s">
        <v>120</v>
      </c>
      <c r="H81" t="s">
        <v>119</v>
      </c>
      <c r="I81" t="s">
        <v>1</v>
      </c>
      <c r="J81" t="s">
        <v>1</v>
      </c>
      <c r="K81" t="s">
        <v>1</v>
      </c>
      <c r="L81" t="s">
        <v>111</v>
      </c>
      <c r="M81" t="s">
        <v>1</v>
      </c>
      <c r="N81" t="s">
        <v>1</v>
      </c>
    </row>
    <row r="82" spans="2:14" ht="16" x14ac:dyDescent="0.2">
      <c r="B82"/>
      <c r="C82"/>
      <c r="D82" t="s">
        <v>110</v>
      </c>
      <c r="E82"/>
      <c r="F82"/>
      <c r="G82" t="s">
        <v>120</v>
      </c>
      <c r="H82" t="s">
        <v>119</v>
      </c>
      <c r="I82" t="s">
        <v>1</v>
      </c>
      <c r="J82" t="s">
        <v>1</v>
      </c>
      <c r="K82" t="s">
        <v>1</v>
      </c>
      <c r="L82" t="s">
        <v>111</v>
      </c>
      <c r="M82" t="s">
        <v>1</v>
      </c>
      <c r="N82" t="s">
        <v>1</v>
      </c>
    </row>
    <row r="83" spans="2:14" ht="16" x14ac:dyDescent="0.2">
      <c r="B83"/>
      <c r="C83"/>
      <c r="D83" t="s">
        <v>110</v>
      </c>
      <c r="E83"/>
      <c r="F83"/>
      <c r="G83" t="s">
        <v>120</v>
      </c>
      <c r="H83" t="s">
        <v>119</v>
      </c>
      <c r="I83" t="s">
        <v>1</v>
      </c>
      <c r="J83" t="s">
        <v>1</v>
      </c>
      <c r="K83" t="s">
        <v>1</v>
      </c>
      <c r="L83" t="s">
        <v>111</v>
      </c>
      <c r="M83" t="s">
        <v>1</v>
      </c>
      <c r="N83" t="s">
        <v>1</v>
      </c>
    </row>
    <row r="84" spans="2:14" ht="16" x14ac:dyDescent="0.2">
      <c r="B84"/>
      <c r="C84"/>
      <c r="D84" t="s">
        <v>110</v>
      </c>
      <c r="E84"/>
      <c r="F84"/>
      <c r="G84" t="s">
        <v>103</v>
      </c>
      <c r="H84" t="s">
        <v>119</v>
      </c>
      <c r="I84" t="s">
        <v>1</v>
      </c>
      <c r="J84" t="s">
        <v>1</v>
      </c>
      <c r="K84" t="s">
        <v>1</v>
      </c>
      <c r="L84" s="25">
        <v>37.374233245849609</v>
      </c>
      <c r="M84" t="s">
        <v>1</v>
      </c>
      <c r="N84" t="s">
        <v>1</v>
      </c>
    </row>
    <row r="85" spans="2:14" ht="16" x14ac:dyDescent="0.2">
      <c r="B85"/>
      <c r="C85"/>
      <c r="D85" t="s">
        <v>110</v>
      </c>
      <c r="E85"/>
      <c r="F85"/>
      <c r="G85" t="s">
        <v>103</v>
      </c>
      <c r="H85" t="s">
        <v>119</v>
      </c>
      <c r="I85" t="s">
        <v>1</v>
      </c>
      <c r="J85" t="s">
        <v>1</v>
      </c>
      <c r="K85" t="s">
        <v>1</v>
      </c>
      <c r="L85" s="25">
        <v>39.537631988525391</v>
      </c>
      <c r="M85" t="s">
        <v>1</v>
      </c>
      <c r="N85" t="s">
        <v>1</v>
      </c>
    </row>
    <row r="86" spans="2:14" ht="16" x14ac:dyDescent="0.2">
      <c r="B86"/>
      <c r="C86"/>
      <c r="D86" t="s">
        <v>110</v>
      </c>
      <c r="E86"/>
      <c r="F86"/>
      <c r="G86" t="s">
        <v>103</v>
      </c>
      <c r="H86" t="s">
        <v>119</v>
      </c>
      <c r="I86" t="s">
        <v>1</v>
      </c>
      <c r="J86" t="s">
        <v>1</v>
      </c>
      <c r="K86" t="s">
        <v>1</v>
      </c>
      <c r="L86" s="25">
        <v>38.025856018066406</v>
      </c>
      <c r="M86" t="s">
        <v>1</v>
      </c>
      <c r="N86" t="s">
        <v>1</v>
      </c>
    </row>
  </sheetData>
  <mergeCells count="2">
    <mergeCell ref="I1:N1"/>
    <mergeCell ref="O1:R1"/>
  </mergeCells>
  <pageMargins left="0.75" right="0.75" top="1" bottom="1" header="0.5" footer="0.5"/>
  <pageSetup orientation="portrait" horizontalDpi="300" verticalDpi="3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0F4820-F226-4543-B993-7F30C493CC3F}">
  <dimension ref="A1:Y86"/>
  <sheetViews>
    <sheetView topLeftCell="A2" zoomScale="106" zoomScaleNormal="100" workbookViewId="0">
      <pane ySplit="1" topLeftCell="A34" activePane="bottomLeft" state="frozen"/>
      <selection activeCell="A2" sqref="A2"/>
      <selection pane="bottomLeft" activeCell="S63" sqref="S63:S69"/>
    </sheetView>
  </sheetViews>
  <sheetFormatPr baseColWidth="10" defaultColWidth="8.83203125" defaultRowHeight="13" x14ac:dyDescent="0.15"/>
  <cols>
    <col min="1" max="1" width="26.6640625" style="2" customWidth="1"/>
    <col min="2" max="3" width="10.5" style="1" customWidth="1"/>
    <col min="4" max="4" width="13.5" style="15" bestFit="1" customWidth="1"/>
    <col min="5" max="5" width="11.6640625" style="15" customWidth="1"/>
    <col min="6" max="6" width="14.5" style="1" customWidth="1"/>
    <col min="7" max="7" width="11.1640625" style="15" bestFit="1" customWidth="1"/>
    <col min="8" max="8" width="11.1640625" style="1" customWidth="1"/>
    <col min="9" max="9" width="10" style="1" customWidth="1"/>
    <col min="10" max="10" width="6.83203125" style="1" customWidth="1"/>
    <col min="11" max="11" width="7.33203125" style="1" customWidth="1"/>
    <col min="12" max="12" width="11.5" style="24" customWidth="1"/>
    <col min="13" max="13" width="7.6640625" style="24" bestFit="1" customWidth="1"/>
    <col min="14" max="14" width="5.6640625" style="15" bestFit="1" customWidth="1"/>
    <col min="15" max="16" width="10.83203125" style="2" customWidth="1"/>
    <col min="17" max="19" width="12.1640625" style="2" customWidth="1"/>
    <col min="20" max="20" width="12.1640625" style="3" customWidth="1"/>
    <col min="21" max="21" width="12.1640625" style="2" customWidth="1"/>
    <col min="22" max="22" width="7.33203125" style="1" bestFit="1" customWidth="1"/>
    <col min="23" max="23" width="12.1640625" style="1" bestFit="1" customWidth="1"/>
    <col min="24" max="24" width="10.1640625" style="1" bestFit="1" customWidth="1"/>
    <col min="25" max="25" width="11.83203125" style="1" bestFit="1" customWidth="1"/>
    <col min="26" max="16384" width="8.83203125" style="1"/>
  </cols>
  <sheetData>
    <row r="1" spans="1:25" x14ac:dyDescent="0.15">
      <c r="I1" s="75" t="s">
        <v>112</v>
      </c>
      <c r="J1" s="75"/>
      <c r="K1" s="75"/>
      <c r="L1" s="75"/>
      <c r="M1" s="75"/>
      <c r="N1" s="75"/>
      <c r="O1" s="76" t="s">
        <v>113</v>
      </c>
      <c r="P1" s="76"/>
      <c r="Q1" s="76"/>
      <c r="R1" s="76"/>
      <c r="S1" s="32"/>
    </row>
    <row r="2" spans="1:25" x14ac:dyDescent="0.15">
      <c r="A2" s="22" t="s">
        <v>97</v>
      </c>
      <c r="B2" s="1" t="s">
        <v>99</v>
      </c>
      <c r="C2" s="1" t="s">
        <v>98</v>
      </c>
      <c r="D2" s="15" t="s">
        <v>123</v>
      </c>
      <c r="E2" s="15" t="s">
        <v>96</v>
      </c>
      <c r="F2" s="1" t="s">
        <v>147</v>
      </c>
      <c r="G2" s="15" t="s">
        <v>95</v>
      </c>
      <c r="H2" s="1" t="s">
        <v>100</v>
      </c>
      <c r="I2" s="4" t="s">
        <v>94</v>
      </c>
      <c r="J2" s="1" t="s">
        <v>93</v>
      </c>
      <c r="K2" s="1" t="s">
        <v>92</v>
      </c>
      <c r="L2" s="24" t="s">
        <v>91</v>
      </c>
      <c r="M2" s="24" t="s">
        <v>90</v>
      </c>
      <c r="N2" s="15" t="s">
        <v>89</v>
      </c>
      <c r="O2" s="33" t="s">
        <v>115</v>
      </c>
      <c r="P2" s="2" t="s">
        <v>117</v>
      </c>
      <c r="Q2" s="2" t="s">
        <v>116</v>
      </c>
      <c r="R2" s="33" t="s">
        <v>88</v>
      </c>
      <c r="S2" s="2" t="s">
        <v>118</v>
      </c>
      <c r="T2" s="3" t="s">
        <v>87</v>
      </c>
      <c r="U2" s="2" t="s">
        <v>86</v>
      </c>
      <c r="V2" s="1" t="s">
        <v>85</v>
      </c>
      <c r="W2" s="1" t="s">
        <v>84</v>
      </c>
      <c r="X2" s="1" t="s">
        <v>83</v>
      </c>
      <c r="Y2" s="1" t="s">
        <v>82</v>
      </c>
    </row>
    <row r="3" spans="1:25" s="13" customFormat="1" ht="16" x14ac:dyDescent="0.2">
      <c r="A3" s="19" t="s">
        <v>121</v>
      </c>
      <c r="B3"/>
      <c r="C3"/>
      <c r="D3" t="s">
        <v>130</v>
      </c>
      <c r="E3" s="71">
        <v>21</v>
      </c>
      <c r="F3" t="s">
        <v>155</v>
      </c>
      <c r="G3" t="s">
        <v>120</v>
      </c>
      <c r="H3" t="s">
        <v>119</v>
      </c>
      <c r="I3" s="25">
        <v>1.0493752000000001</v>
      </c>
      <c r="J3" s="25">
        <v>0.74696004000000005</v>
      </c>
      <c r="K3" s="25">
        <v>1.4742261999999999</v>
      </c>
      <c r="L3" s="25">
        <v>20.403648376464844</v>
      </c>
      <c r="M3" s="25">
        <v>20.101980000000001</v>
      </c>
      <c r="N3" s="25">
        <v>0.26125377</v>
      </c>
      <c r="O3" s="9">
        <f>M3-M12</f>
        <v>12.537332300000001</v>
      </c>
      <c r="P3" s="9">
        <f>SQRT(N3^2+N12^2)</f>
        <v>0.29052336756847802</v>
      </c>
      <c r="Q3" s="18">
        <f>O3</f>
        <v>12.537332300000001</v>
      </c>
      <c r="R3" s="9">
        <f>O3-Q3</f>
        <v>0</v>
      </c>
      <c r="S3" s="9">
        <f>P3</f>
        <v>0.29052336756847802</v>
      </c>
      <c r="T3" s="8">
        <f>2^(-R3)</f>
        <v>1</v>
      </c>
      <c r="U3" s="9">
        <f>LOG(T3,2)</f>
        <v>0</v>
      </c>
      <c r="V3" s="13" t="s">
        <v>1</v>
      </c>
    </row>
    <row r="4" spans="1:25" ht="16" x14ac:dyDescent="0.2">
      <c r="A4" s="20"/>
      <c r="B4"/>
      <c r="C4"/>
      <c r="D4" t="s">
        <v>130</v>
      </c>
      <c r="E4" s="71">
        <v>21</v>
      </c>
      <c r="F4"/>
      <c r="G4" t="s">
        <v>120</v>
      </c>
      <c r="H4" t="s">
        <v>119</v>
      </c>
      <c r="I4" s="25">
        <v>1.0493752000000001</v>
      </c>
      <c r="J4" s="25">
        <v>0.74696004000000005</v>
      </c>
      <c r="K4" s="25">
        <v>1.4742261999999999</v>
      </c>
      <c r="L4" s="25">
        <v>19.95184326171875</v>
      </c>
      <c r="M4" s="25">
        <v>20.101980000000001</v>
      </c>
      <c r="N4" s="25">
        <v>0.26125377</v>
      </c>
      <c r="O4" s="9"/>
      <c r="P4" s="9"/>
      <c r="Q4" s="9"/>
      <c r="R4" s="9"/>
      <c r="S4" s="9"/>
      <c r="T4" s="8"/>
      <c r="U4" s="9"/>
      <c r="V4" s="1" t="s">
        <v>1</v>
      </c>
    </row>
    <row r="5" spans="1:25" ht="16" x14ac:dyDescent="0.2">
      <c r="A5" s="2" t="s">
        <v>114</v>
      </c>
      <c r="B5"/>
      <c r="C5"/>
      <c r="D5" t="s">
        <v>130</v>
      </c>
      <c r="E5" s="71">
        <v>21</v>
      </c>
      <c r="F5"/>
      <c r="G5" t="s">
        <v>120</v>
      </c>
      <c r="H5" t="s">
        <v>119</v>
      </c>
      <c r="I5" s="25">
        <v>1.0493752000000001</v>
      </c>
      <c r="J5" s="25">
        <v>0.74696004000000005</v>
      </c>
      <c r="K5" s="25">
        <v>1.4742261999999999</v>
      </c>
      <c r="L5" s="25">
        <v>19.950447082519531</v>
      </c>
      <c r="M5" s="25">
        <v>20.101980000000001</v>
      </c>
      <c r="N5" s="25">
        <v>0.26125377</v>
      </c>
      <c r="O5" s="9"/>
      <c r="P5" s="9"/>
      <c r="Q5" s="9"/>
      <c r="R5" s="9"/>
      <c r="S5" s="9"/>
      <c r="T5" s="8"/>
      <c r="U5" s="9"/>
    </row>
    <row r="6" spans="1:25" ht="16" x14ac:dyDescent="0.2">
      <c r="B6"/>
      <c r="C6"/>
      <c r="D6" t="s">
        <v>130</v>
      </c>
      <c r="E6" s="71">
        <v>21</v>
      </c>
      <c r="F6"/>
      <c r="G6" t="s">
        <v>103</v>
      </c>
      <c r="H6" t="s">
        <v>119</v>
      </c>
      <c r="I6" t="s">
        <v>1</v>
      </c>
      <c r="J6" t="s">
        <v>1</v>
      </c>
      <c r="K6" t="s">
        <v>1</v>
      </c>
      <c r="L6" s="25">
        <v>21.319786071777344</v>
      </c>
      <c r="M6" s="25">
        <v>21.15757</v>
      </c>
      <c r="N6" s="25">
        <v>0.15921711999999999</v>
      </c>
      <c r="O6" s="9">
        <f>M6-M12</f>
        <v>13.5929223</v>
      </c>
      <c r="P6" s="9">
        <f>SQRT(N6^2+N12^2)</f>
        <v>0.20371643543222157</v>
      </c>
      <c r="Q6" s="18">
        <f>O6</f>
        <v>13.5929223</v>
      </c>
      <c r="R6" s="9">
        <f>O6-Q6</f>
        <v>0</v>
      </c>
      <c r="S6" s="9">
        <f>P6</f>
        <v>0.20371643543222157</v>
      </c>
      <c r="T6" s="8">
        <f>2^(-R6)</f>
        <v>1</v>
      </c>
      <c r="U6" s="9">
        <f>LOG(T6,2)</f>
        <v>0</v>
      </c>
    </row>
    <row r="7" spans="1:25" ht="16" x14ac:dyDescent="0.2">
      <c r="B7"/>
      <c r="C7"/>
      <c r="D7" t="s">
        <v>130</v>
      </c>
      <c r="E7" s="71">
        <v>21</v>
      </c>
      <c r="F7"/>
      <c r="G7" t="s">
        <v>103</v>
      </c>
      <c r="H7" t="s">
        <v>119</v>
      </c>
      <c r="I7" t="s">
        <v>1</v>
      </c>
      <c r="J7" t="s">
        <v>1</v>
      </c>
      <c r="K7" t="s">
        <v>1</v>
      </c>
      <c r="L7" s="25">
        <v>21.151393890380859</v>
      </c>
      <c r="M7" s="25">
        <v>21.15757</v>
      </c>
      <c r="N7" s="25">
        <v>0.15921711999999999</v>
      </c>
      <c r="O7" s="9"/>
      <c r="P7" s="9"/>
      <c r="Q7" s="9"/>
      <c r="R7" s="9"/>
      <c r="S7" s="9"/>
      <c r="T7" s="8"/>
      <c r="U7" s="9"/>
    </row>
    <row r="8" spans="1:25" ht="16" x14ac:dyDescent="0.2">
      <c r="B8"/>
      <c r="C8"/>
      <c r="D8" t="s">
        <v>130</v>
      </c>
      <c r="E8" s="71">
        <v>21</v>
      </c>
      <c r="F8"/>
      <c r="G8" t="s">
        <v>103</v>
      </c>
      <c r="H8" t="s">
        <v>119</v>
      </c>
      <c r="I8" t="s">
        <v>1</v>
      </c>
      <c r="J8" t="s">
        <v>1</v>
      </c>
      <c r="K8" t="s">
        <v>1</v>
      </c>
      <c r="L8" s="25">
        <v>21.001531600952148</v>
      </c>
      <c r="M8" s="25">
        <v>21.15757</v>
      </c>
      <c r="N8" s="25">
        <v>0.15921711999999999</v>
      </c>
      <c r="O8" s="9"/>
      <c r="P8" s="9"/>
      <c r="Q8" s="9"/>
      <c r="R8" s="9"/>
      <c r="S8" s="9"/>
      <c r="T8" s="8"/>
      <c r="U8" s="9"/>
    </row>
    <row r="9" spans="1:25" ht="16" x14ac:dyDescent="0.2">
      <c r="B9">
        <v>43</v>
      </c>
      <c r="C9" t="s">
        <v>6</v>
      </c>
      <c r="D9" t="s">
        <v>130</v>
      </c>
      <c r="E9" s="71">
        <v>21</v>
      </c>
      <c r="F9"/>
      <c r="G9" t="s">
        <v>128</v>
      </c>
      <c r="H9" t="s">
        <v>119</v>
      </c>
      <c r="I9" s="25">
        <v>1.8652401999999999</v>
      </c>
      <c r="J9" s="25">
        <v>1.4282115</v>
      </c>
      <c r="K9" s="25">
        <v>2.4359983999999999</v>
      </c>
      <c r="L9" s="25">
        <v>19.832605361938477</v>
      </c>
      <c r="M9" s="25">
        <v>19.613928000000001</v>
      </c>
      <c r="N9" s="25">
        <v>0.20391280000000001</v>
      </c>
      <c r="O9" s="9">
        <f>M9-M12</f>
        <v>12.049280300000001</v>
      </c>
      <c r="P9" s="9">
        <f>SQRT(N9^2+N12^2)</f>
        <v>0.24027218891905924</v>
      </c>
      <c r="Q9" s="18">
        <f>O9</f>
        <v>12.049280300000001</v>
      </c>
      <c r="R9" s="9">
        <f>O9-Q9</f>
        <v>0</v>
      </c>
      <c r="S9" s="9">
        <f>P9</f>
        <v>0.24027218891905924</v>
      </c>
      <c r="T9" s="8">
        <f>2^(-R9)</f>
        <v>1</v>
      </c>
      <c r="U9" s="9">
        <f t="shared" ref="U9" si="0">LOG(T9,2)</f>
        <v>0</v>
      </c>
    </row>
    <row r="10" spans="1:25" ht="16" x14ac:dyDescent="0.2">
      <c r="B10">
        <v>55</v>
      </c>
      <c r="C10" t="s">
        <v>24</v>
      </c>
      <c r="D10" t="s">
        <v>130</v>
      </c>
      <c r="E10" s="71">
        <v>21</v>
      </c>
      <c r="F10"/>
      <c r="G10" t="s">
        <v>128</v>
      </c>
      <c r="H10" t="s">
        <v>119</v>
      </c>
      <c r="I10" s="25">
        <v>1.8652401999999999</v>
      </c>
      <c r="J10" s="25">
        <v>1.4282115</v>
      </c>
      <c r="K10" s="25">
        <v>2.4359983999999999</v>
      </c>
      <c r="L10" s="25">
        <v>19.428987503051758</v>
      </c>
      <c r="M10" s="25">
        <v>19.613928000000001</v>
      </c>
      <c r="N10" s="25">
        <v>0.20391280000000001</v>
      </c>
      <c r="O10" s="9"/>
      <c r="P10" s="9"/>
      <c r="Q10" s="9"/>
      <c r="R10" s="9"/>
      <c r="S10" s="9"/>
      <c r="T10" s="8"/>
      <c r="U10" s="9"/>
    </row>
    <row r="11" spans="1:25" ht="16" x14ac:dyDescent="0.2">
      <c r="B11">
        <v>67</v>
      </c>
      <c r="C11" t="s">
        <v>23</v>
      </c>
      <c r="D11" t="s">
        <v>130</v>
      </c>
      <c r="E11" s="71">
        <v>21</v>
      </c>
      <c r="F11"/>
      <c r="G11" t="s">
        <v>128</v>
      </c>
      <c r="H11" t="s">
        <v>119</v>
      </c>
      <c r="I11" s="25">
        <v>1.8652401999999999</v>
      </c>
      <c r="J11" s="25">
        <v>1.4282115</v>
      </c>
      <c r="K11" s="25">
        <v>2.4359983999999999</v>
      </c>
      <c r="L11" s="25">
        <v>19.580192565917969</v>
      </c>
      <c r="M11" s="25">
        <v>19.613928000000001</v>
      </c>
      <c r="N11" s="25">
        <v>0.20391280000000001</v>
      </c>
      <c r="O11" s="9"/>
      <c r="P11" s="9"/>
      <c r="Q11" s="9"/>
      <c r="R11" s="9"/>
      <c r="S11" s="9"/>
      <c r="T11" s="8"/>
      <c r="U11" s="9"/>
    </row>
    <row r="12" spans="1:25" s="43" customFormat="1" ht="16" x14ac:dyDescent="0.2">
      <c r="A12" s="2"/>
      <c r="B12">
        <v>7</v>
      </c>
      <c r="C12" t="s">
        <v>27</v>
      </c>
      <c r="D12" t="s">
        <v>130</v>
      </c>
      <c r="E12" s="71">
        <v>21</v>
      </c>
      <c r="F12"/>
      <c r="G12" t="s">
        <v>125</v>
      </c>
      <c r="H12" t="s">
        <v>119</v>
      </c>
      <c r="I12" t="s">
        <v>1</v>
      </c>
      <c r="J12" t="s">
        <v>1</v>
      </c>
      <c r="K12" t="s">
        <v>1</v>
      </c>
      <c r="L12" s="25">
        <v>7.5583114624023438</v>
      </c>
      <c r="M12" s="25">
        <v>7.5646477000000001</v>
      </c>
      <c r="N12" s="25">
        <v>0.12708380999999999</v>
      </c>
      <c r="O12" s="42"/>
      <c r="P12" s="42"/>
      <c r="Q12" s="42"/>
      <c r="R12" s="42"/>
      <c r="S12" s="42"/>
      <c r="T12" s="42"/>
      <c r="U12" s="42"/>
      <c r="V12" s="43" t="s">
        <v>1</v>
      </c>
    </row>
    <row r="13" spans="1:25" s="43" customFormat="1" ht="16" x14ac:dyDescent="0.2">
      <c r="A13" s="2"/>
      <c r="B13">
        <v>19</v>
      </c>
      <c r="C13" t="s">
        <v>26</v>
      </c>
      <c r="D13" t="s">
        <v>130</v>
      </c>
      <c r="E13" s="71">
        <v>21</v>
      </c>
      <c r="F13"/>
      <c r="G13" t="s">
        <v>125</v>
      </c>
      <c r="H13" t="s">
        <v>119</v>
      </c>
      <c r="I13" t="s">
        <v>1</v>
      </c>
      <c r="J13" t="s">
        <v>1</v>
      </c>
      <c r="K13" t="s">
        <v>1</v>
      </c>
      <c r="L13" s="25">
        <v>7.6947808265686035</v>
      </c>
      <c r="M13" s="25">
        <v>7.5646477000000001</v>
      </c>
      <c r="N13" s="25">
        <v>0.12708380999999999</v>
      </c>
      <c r="O13" s="42"/>
      <c r="P13" s="44"/>
      <c r="Q13" s="44"/>
      <c r="R13" s="44"/>
      <c r="S13" s="44"/>
      <c r="T13" s="44"/>
      <c r="U13" s="44"/>
      <c r="V13" s="43" t="s">
        <v>1</v>
      </c>
      <c r="W13" s="45"/>
      <c r="X13" s="45"/>
      <c r="Y13" s="45"/>
    </row>
    <row r="14" spans="1:25" s="43" customFormat="1" ht="16" x14ac:dyDescent="0.2">
      <c r="A14" s="2"/>
      <c r="B14">
        <v>31</v>
      </c>
      <c r="C14" t="s">
        <v>25</v>
      </c>
      <c r="D14" t="s">
        <v>130</v>
      </c>
      <c r="E14" s="71">
        <v>21</v>
      </c>
      <c r="F14"/>
      <c r="G14" t="s">
        <v>125</v>
      </c>
      <c r="H14" t="s">
        <v>119</v>
      </c>
      <c r="I14" t="s">
        <v>1</v>
      </c>
      <c r="J14" t="s">
        <v>1</v>
      </c>
      <c r="K14" t="s">
        <v>1</v>
      </c>
      <c r="L14" s="25">
        <v>7.4408502578735352</v>
      </c>
      <c r="M14" s="25">
        <v>7.5646477000000001</v>
      </c>
      <c r="N14" s="25">
        <v>0.12708380999999999</v>
      </c>
      <c r="O14" s="42"/>
      <c r="P14" s="44"/>
      <c r="Q14" s="44"/>
      <c r="R14" s="44"/>
      <c r="S14" s="44"/>
      <c r="T14" s="44"/>
      <c r="U14" s="44"/>
      <c r="V14" s="43" t="s">
        <v>1</v>
      </c>
      <c r="W14" s="45"/>
      <c r="X14" s="45"/>
      <c r="Y14" s="45"/>
    </row>
    <row r="15" spans="1:25" s="13" customFormat="1" ht="16" x14ac:dyDescent="0.2">
      <c r="A15" s="27" t="s">
        <v>122</v>
      </c>
      <c r="B15" s="16"/>
      <c r="C15" s="16"/>
      <c r="D15" t="s">
        <v>132</v>
      </c>
      <c r="E15" s="71">
        <v>24</v>
      </c>
      <c r="F15" t="s">
        <v>156</v>
      </c>
      <c r="G15" t="s">
        <v>120</v>
      </c>
      <c r="H15" t="s">
        <v>119</v>
      </c>
      <c r="I15" s="25">
        <v>1.0797848999999999</v>
      </c>
      <c r="J15" s="25">
        <v>0.80835330000000005</v>
      </c>
      <c r="K15" s="25">
        <v>1.4423585000000001</v>
      </c>
      <c r="L15" s="25">
        <v>22.575750350952148</v>
      </c>
      <c r="M15" s="25">
        <v>22.309135000000001</v>
      </c>
      <c r="N15" s="25">
        <v>0.23097365</v>
      </c>
      <c r="O15" s="9">
        <f>M15-M24</f>
        <v>14.590102700000001</v>
      </c>
      <c r="P15" s="9">
        <f>SQRT(N15^2+N24^2)</f>
        <v>0.34259524200491009</v>
      </c>
      <c r="Q15" s="18">
        <f>$Q$3</f>
        <v>12.537332300000001</v>
      </c>
      <c r="R15" s="9">
        <f t="shared" ref="R15" si="1">O15-Q15</f>
        <v>2.0527704</v>
      </c>
      <c r="S15" s="9">
        <f t="shared" ref="S15" si="2">P15</f>
        <v>0.34259524200491009</v>
      </c>
      <c r="T15" s="8">
        <f t="shared" ref="T15" si="3">2^(-R15)</f>
        <v>0.24102080652319632</v>
      </c>
      <c r="U15" s="9">
        <f t="shared" ref="U15" si="4">LOG(T15,2)</f>
        <v>-2.0527704</v>
      </c>
      <c r="V15" s="13" t="s">
        <v>1</v>
      </c>
    </row>
    <row r="16" spans="1:25" ht="16" x14ac:dyDescent="0.2">
      <c r="A16" s="29"/>
      <c r="B16"/>
      <c r="C16"/>
      <c r="D16" t="s">
        <v>132</v>
      </c>
      <c r="E16" s="71">
        <v>24</v>
      </c>
      <c r="F16"/>
      <c r="G16" t="s">
        <v>120</v>
      </c>
      <c r="H16" t="s">
        <v>119</v>
      </c>
      <c r="I16" s="25">
        <v>1.0797848999999999</v>
      </c>
      <c r="J16" s="25">
        <v>0.80835330000000005</v>
      </c>
      <c r="K16" s="25">
        <v>1.4423585000000001</v>
      </c>
      <c r="L16" s="25">
        <v>22.169832229614258</v>
      </c>
      <c r="M16" s="25">
        <v>22.309135000000001</v>
      </c>
      <c r="N16" s="25">
        <v>0.23097365</v>
      </c>
      <c r="O16" s="9"/>
      <c r="P16" s="9"/>
      <c r="Q16" s="6"/>
      <c r="R16" s="9"/>
      <c r="S16" s="9"/>
      <c r="T16" s="8"/>
      <c r="U16" s="9"/>
      <c r="V16" s="1" t="s">
        <v>1</v>
      </c>
    </row>
    <row r="17" spans="1:25" ht="16" x14ac:dyDescent="0.2">
      <c r="A17" s="29"/>
      <c r="B17"/>
      <c r="C17"/>
      <c r="D17" t="s">
        <v>132</v>
      </c>
      <c r="E17" s="71">
        <v>24</v>
      </c>
      <c r="F17"/>
      <c r="G17" t="s">
        <v>120</v>
      </c>
      <c r="H17" t="s">
        <v>119</v>
      </c>
      <c r="I17" s="25">
        <v>1.0797848999999999</v>
      </c>
      <c r="J17" s="25">
        <v>0.80835330000000005</v>
      </c>
      <c r="K17" s="25">
        <v>1.4423585000000001</v>
      </c>
      <c r="L17" s="25">
        <v>22.181821823120117</v>
      </c>
      <c r="M17" s="25">
        <v>22.309135000000001</v>
      </c>
      <c r="N17" s="25">
        <v>0.23097365</v>
      </c>
      <c r="O17" s="9"/>
      <c r="P17" s="9"/>
      <c r="Q17" s="6"/>
      <c r="R17" s="9"/>
      <c r="S17" s="9"/>
      <c r="T17" s="8"/>
      <c r="U17" s="9"/>
      <c r="V17" s="1" t="s">
        <v>1</v>
      </c>
    </row>
    <row r="18" spans="1:25" ht="16" x14ac:dyDescent="0.2">
      <c r="A18" s="29"/>
      <c r="B18"/>
      <c r="C18"/>
      <c r="D18" t="s">
        <v>132</v>
      </c>
      <c r="E18" s="71">
        <v>24</v>
      </c>
      <c r="F18"/>
      <c r="G18" t="s">
        <v>103</v>
      </c>
      <c r="H18" t="s">
        <v>119</v>
      </c>
      <c r="I18" t="s">
        <v>1</v>
      </c>
      <c r="J18" t="s">
        <v>1</v>
      </c>
      <c r="K18" t="s">
        <v>1</v>
      </c>
      <c r="L18" s="25">
        <v>23.535388946533203</v>
      </c>
      <c r="M18" s="25">
        <v>23.405940000000001</v>
      </c>
      <c r="N18" s="25">
        <v>0.12061076</v>
      </c>
      <c r="O18" s="9">
        <f>M18-M24</f>
        <v>15.686907700000001</v>
      </c>
      <c r="P18" s="9">
        <f>SQRT(N18^2+N24^2)</f>
        <v>0.28030274397133181</v>
      </c>
      <c r="Q18" s="34">
        <f>$Q$6</f>
        <v>13.5929223</v>
      </c>
      <c r="R18" s="9">
        <f t="shared" ref="R18" si="5">O18-Q18</f>
        <v>2.0939854000000011</v>
      </c>
      <c r="S18" s="9">
        <f t="shared" ref="S18" si="6">P18</f>
        <v>0.28030274397133181</v>
      </c>
      <c r="T18" s="8">
        <f t="shared" ref="T18" si="7">2^(-R18)</f>
        <v>0.2342327321293769</v>
      </c>
      <c r="U18" s="9">
        <f t="shared" ref="U18" si="8">LOG(T18,2)</f>
        <v>-2.0939854000000007</v>
      </c>
    </row>
    <row r="19" spans="1:25" ht="16" x14ac:dyDescent="0.2">
      <c r="A19" s="29"/>
      <c r="B19"/>
      <c r="C19"/>
      <c r="D19" t="s">
        <v>132</v>
      </c>
      <c r="E19" s="71">
        <v>24</v>
      </c>
      <c r="F19"/>
      <c r="G19" t="s">
        <v>103</v>
      </c>
      <c r="H19" t="s">
        <v>119</v>
      </c>
      <c r="I19" t="s">
        <v>1</v>
      </c>
      <c r="J19" t="s">
        <v>1</v>
      </c>
      <c r="K19" t="s">
        <v>1</v>
      </c>
      <c r="L19" s="25">
        <v>23.385700225830078</v>
      </c>
      <c r="M19" s="25">
        <v>23.405940000000001</v>
      </c>
      <c r="N19" s="25">
        <v>0.12061076</v>
      </c>
      <c r="O19" s="9"/>
      <c r="P19" s="9"/>
      <c r="Q19" s="6"/>
      <c r="R19" s="9"/>
      <c r="S19" s="9"/>
      <c r="T19" s="8"/>
      <c r="U19" s="9"/>
    </row>
    <row r="20" spans="1:25" ht="16" x14ac:dyDescent="0.2">
      <c r="A20" s="29"/>
      <c r="B20"/>
      <c r="C20"/>
      <c r="D20" t="s">
        <v>132</v>
      </c>
      <c r="E20" s="71">
        <v>24</v>
      </c>
      <c r="F20"/>
      <c r="G20" t="s">
        <v>103</v>
      </c>
      <c r="H20" t="s">
        <v>119</v>
      </c>
      <c r="I20" t="s">
        <v>1</v>
      </c>
      <c r="J20" t="s">
        <v>1</v>
      </c>
      <c r="K20" t="s">
        <v>1</v>
      </c>
      <c r="L20" s="25">
        <v>23.296728134155273</v>
      </c>
      <c r="M20" s="25">
        <v>23.405940000000001</v>
      </c>
      <c r="N20" s="25">
        <v>0.12061076</v>
      </c>
      <c r="O20" s="9"/>
      <c r="P20" s="9"/>
      <c r="Q20" s="6"/>
      <c r="R20" s="9"/>
      <c r="S20" s="9"/>
      <c r="T20" s="8"/>
      <c r="U20" s="9"/>
    </row>
    <row r="21" spans="1:25" ht="16" x14ac:dyDescent="0.2">
      <c r="A21" s="29"/>
      <c r="B21">
        <v>44</v>
      </c>
      <c r="C21" t="s">
        <v>3</v>
      </c>
      <c r="D21" t="s">
        <v>132</v>
      </c>
      <c r="E21" s="71">
        <v>24</v>
      </c>
      <c r="F21"/>
      <c r="G21" t="s">
        <v>128</v>
      </c>
      <c r="H21" t="s">
        <v>119</v>
      </c>
      <c r="I21" s="25">
        <v>0.30065185</v>
      </c>
      <c r="J21" s="25">
        <v>0.21873328</v>
      </c>
      <c r="K21" s="25">
        <v>0.41325002999999999</v>
      </c>
      <c r="L21" s="25">
        <v>22.549045562744141</v>
      </c>
      <c r="M21" s="25">
        <v>22.401509999999998</v>
      </c>
      <c r="N21" s="25">
        <v>0.13394244</v>
      </c>
      <c r="O21" s="9">
        <f>M21-M24</f>
        <v>14.682477699999998</v>
      </c>
      <c r="P21" s="9">
        <f>SQRT(N21^2+N24^2)</f>
        <v>0.28629224593627051</v>
      </c>
      <c r="Q21" s="44">
        <f>Q$9</f>
        <v>12.049280300000001</v>
      </c>
      <c r="R21" s="9">
        <f t="shared" ref="R21" si="9">O21-Q21</f>
        <v>2.6331973999999967</v>
      </c>
      <c r="S21" s="9">
        <f t="shared" ref="S21" si="10">P21</f>
        <v>0.28629224593627051</v>
      </c>
      <c r="T21" s="8">
        <f t="shared" ref="T21" si="11">2^(-R21)</f>
        <v>0.16118647512039228</v>
      </c>
      <c r="U21" s="9">
        <f t="shared" ref="U21" si="12">LOG(T21,2)</f>
        <v>-2.6331973999999967</v>
      </c>
    </row>
    <row r="22" spans="1:25" ht="16" x14ac:dyDescent="0.2">
      <c r="A22" s="29"/>
      <c r="B22">
        <v>56</v>
      </c>
      <c r="C22" t="s">
        <v>19</v>
      </c>
      <c r="D22" t="s">
        <v>132</v>
      </c>
      <c r="E22" s="71">
        <v>24</v>
      </c>
      <c r="F22"/>
      <c r="G22" t="s">
        <v>128</v>
      </c>
      <c r="H22" t="s">
        <v>119</v>
      </c>
      <c r="I22" s="25">
        <v>0.30065185</v>
      </c>
      <c r="J22" s="25">
        <v>0.21873328</v>
      </c>
      <c r="K22" s="25">
        <v>0.41325002999999999</v>
      </c>
      <c r="L22" s="25">
        <v>22.28754997253418</v>
      </c>
      <c r="M22" s="25">
        <v>22.401509999999998</v>
      </c>
      <c r="N22" s="25">
        <v>0.13394244</v>
      </c>
      <c r="O22" s="9"/>
      <c r="P22" s="9"/>
      <c r="Q22" s="6"/>
      <c r="R22" s="9"/>
      <c r="S22" s="9"/>
      <c r="T22" s="8"/>
      <c r="U22" s="9"/>
    </row>
    <row r="23" spans="1:25" ht="16" x14ac:dyDescent="0.2">
      <c r="A23" s="29"/>
      <c r="B23">
        <v>68</v>
      </c>
      <c r="C23" t="s">
        <v>18</v>
      </c>
      <c r="D23" t="s">
        <v>132</v>
      </c>
      <c r="E23" s="71">
        <v>24</v>
      </c>
      <c r="F23"/>
      <c r="G23" t="s">
        <v>128</v>
      </c>
      <c r="H23" t="s">
        <v>119</v>
      </c>
      <c r="I23" s="25">
        <v>0.30065185</v>
      </c>
      <c r="J23" s="25">
        <v>0.21873328</v>
      </c>
      <c r="K23" s="25">
        <v>0.41325002999999999</v>
      </c>
      <c r="L23" s="25">
        <v>22.367931365966797</v>
      </c>
      <c r="M23" s="25">
        <v>22.401509999999998</v>
      </c>
      <c r="N23" s="25">
        <v>0.13394244</v>
      </c>
      <c r="O23" s="9"/>
      <c r="P23" s="9"/>
      <c r="Q23" s="6"/>
      <c r="R23" s="9"/>
      <c r="S23" s="9"/>
      <c r="T23" s="8"/>
      <c r="U23" s="9"/>
    </row>
    <row r="24" spans="1:25" s="43" customFormat="1" ht="16" x14ac:dyDescent="0.2">
      <c r="A24" s="29"/>
      <c r="B24">
        <v>8</v>
      </c>
      <c r="C24" t="s">
        <v>22</v>
      </c>
      <c r="D24" t="s">
        <v>132</v>
      </c>
      <c r="E24" s="71">
        <v>24</v>
      </c>
      <c r="F24"/>
      <c r="G24" t="s">
        <v>125</v>
      </c>
      <c r="H24" t="s">
        <v>119</v>
      </c>
      <c r="I24" t="s">
        <v>1</v>
      </c>
      <c r="J24" t="s">
        <v>1</v>
      </c>
      <c r="K24" t="s">
        <v>1</v>
      </c>
      <c r="L24" s="25">
        <v>7.698521614074707</v>
      </c>
      <c r="M24" s="25">
        <v>7.7190323000000003</v>
      </c>
      <c r="N24" s="25">
        <v>0.25302701999999999</v>
      </c>
      <c r="O24" s="42"/>
      <c r="P24" s="42"/>
      <c r="Q24" s="44"/>
      <c r="R24" s="42"/>
      <c r="S24" s="42"/>
      <c r="T24" s="42"/>
      <c r="U24" s="42"/>
      <c r="V24" s="43" t="s">
        <v>1</v>
      </c>
      <c r="W24" s="45"/>
      <c r="X24" s="45"/>
      <c r="Y24" s="45"/>
    </row>
    <row r="25" spans="1:25" s="43" customFormat="1" ht="16" x14ac:dyDescent="0.2">
      <c r="A25" s="29"/>
      <c r="B25">
        <v>20</v>
      </c>
      <c r="C25" t="s">
        <v>21</v>
      </c>
      <c r="D25" t="s">
        <v>132</v>
      </c>
      <c r="E25" s="71">
        <v>24</v>
      </c>
      <c r="F25"/>
      <c r="G25" t="s">
        <v>125</v>
      </c>
      <c r="H25" t="s">
        <v>119</v>
      </c>
      <c r="I25" t="s">
        <v>1</v>
      </c>
      <c r="J25" t="s">
        <v>1</v>
      </c>
      <c r="K25" t="s">
        <v>1</v>
      </c>
      <c r="L25" s="25">
        <v>7.9816904067993164</v>
      </c>
      <c r="M25" s="25">
        <v>7.7190323000000003</v>
      </c>
      <c r="N25" s="25">
        <v>0.25302701999999999</v>
      </c>
      <c r="O25" s="42"/>
      <c r="P25" s="44"/>
      <c r="Q25" s="44"/>
      <c r="R25" s="44"/>
      <c r="S25" s="44"/>
      <c r="T25" s="44"/>
      <c r="U25" s="44"/>
      <c r="V25" s="43" t="s">
        <v>1</v>
      </c>
      <c r="W25" s="45"/>
      <c r="X25" s="45"/>
      <c r="Y25" s="45"/>
    </row>
    <row r="26" spans="1:25" s="48" customFormat="1" ht="16" x14ac:dyDescent="0.2">
      <c r="A26" s="30"/>
      <c r="B26">
        <v>32</v>
      </c>
      <c r="C26" t="s">
        <v>20</v>
      </c>
      <c r="D26" t="s">
        <v>132</v>
      </c>
      <c r="E26" s="71">
        <v>24</v>
      </c>
      <c r="F26"/>
      <c r="G26" t="s">
        <v>125</v>
      </c>
      <c r="H26" t="s">
        <v>119</v>
      </c>
      <c r="I26" t="s">
        <v>1</v>
      </c>
      <c r="J26" t="s">
        <v>1</v>
      </c>
      <c r="K26" t="s">
        <v>1</v>
      </c>
      <c r="L26" s="25">
        <v>7.4768848419189453</v>
      </c>
      <c r="M26" s="25">
        <v>7.7190323000000003</v>
      </c>
      <c r="N26" s="25">
        <v>0.25302701999999999</v>
      </c>
      <c r="O26" s="46"/>
      <c r="P26" s="47"/>
      <c r="Q26" s="47"/>
      <c r="R26" s="47"/>
      <c r="S26" s="47"/>
      <c r="T26" s="47"/>
      <c r="U26" s="47"/>
      <c r="V26" s="48" t="s">
        <v>1</v>
      </c>
      <c r="W26" s="49"/>
      <c r="X26" s="49"/>
      <c r="Y26" s="49"/>
    </row>
    <row r="27" spans="1:25" ht="16" x14ac:dyDescent="0.2">
      <c r="A27" s="2" t="s">
        <v>122</v>
      </c>
      <c r="B27"/>
      <c r="C27"/>
      <c r="D27" t="s">
        <v>134</v>
      </c>
      <c r="E27" s="71">
        <v>27</v>
      </c>
      <c r="F27" t="s">
        <v>157</v>
      </c>
      <c r="G27" t="s">
        <v>120</v>
      </c>
      <c r="H27" t="s">
        <v>119</v>
      </c>
      <c r="I27" s="25">
        <v>1.0907495</v>
      </c>
      <c r="J27" s="25">
        <v>0.83243644000000006</v>
      </c>
      <c r="K27" s="25">
        <v>1.4292195000000001</v>
      </c>
      <c r="L27" s="25">
        <v>21.996189117431641</v>
      </c>
      <c r="M27" s="25">
        <v>21.808954</v>
      </c>
      <c r="N27" s="25">
        <v>0.23086998</v>
      </c>
      <c r="O27" s="6">
        <f>M27-M36</f>
        <v>14.601384400000001</v>
      </c>
      <c r="P27" s="6">
        <f>SQRT(N27^2+N36^2)</f>
        <v>0.24340616995128286</v>
      </c>
      <c r="Q27" s="34">
        <f t="shared" ref="Q27" si="13">$Q$3</f>
        <v>12.537332300000001</v>
      </c>
      <c r="R27" s="6">
        <f t="shared" ref="R27" si="14">O27-Q27</f>
        <v>2.0640520999999996</v>
      </c>
      <c r="S27" s="6">
        <f t="shared" ref="S27" si="15">P27</f>
        <v>0.24340616995128286</v>
      </c>
      <c r="T27" s="7">
        <f t="shared" ref="T27" si="16">2^(-R27)</f>
        <v>0.23914340318893537</v>
      </c>
      <c r="U27" s="6">
        <f t="shared" ref="U27" si="17">LOG(T27,2)</f>
        <v>-2.0640520999999996</v>
      </c>
      <c r="V27" s="1" t="s">
        <v>1</v>
      </c>
    </row>
    <row r="28" spans="1:25" ht="16" x14ac:dyDescent="0.2">
      <c r="B28"/>
      <c r="C28"/>
      <c r="D28" t="s">
        <v>134</v>
      </c>
      <c r="E28" s="71">
        <v>27</v>
      </c>
      <c r="F28"/>
      <c r="G28" t="s">
        <v>120</v>
      </c>
      <c r="H28" t="s">
        <v>119</v>
      </c>
      <c r="I28" s="25">
        <v>1.0907495</v>
      </c>
      <c r="J28" s="25">
        <v>0.83243644000000006</v>
      </c>
      <c r="K28" s="25">
        <v>1.4292195000000001</v>
      </c>
      <c r="L28" s="25">
        <v>21.550994873046875</v>
      </c>
      <c r="M28" s="25">
        <v>21.808954</v>
      </c>
      <c r="N28" s="25">
        <v>0.23086998</v>
      </c>
      <c r="O28" s="9"/>
      <c r="P28" s="9"/>
      <c r="Q28" s="6"/>
      <c r="R28" s="9"/>
      <c r="S28" s="9"/>
      <c r="T28" s="8"/>
      <c r="U28" s="9"/>
      <c r="V28" s="1" t="s">
        <v>1</v>
      </c>
    </row>
    <row r="29" spans="1:25" ht="16" x14ac:dyDescent="0.2">
      <c r="B29"/>
      <c r="C29"/>
      <c r="D29" t="s">
        <v>134</v>
      </c>
      <c r="E29" s="71">
        <v>27</v>
      </c>
      <c r="F29"/>
      <c r="G29" t="s">
        <v>120</v>
      </c>
      <c r="H29" t="s">
        <v>119</v>
      </c>
      <c r="I29" s="25">
        <v>1.0907495</v>
      </c>
      <c r="J29" s="25">
        <v>0.83243644000000006</v>
      </c>
      <c r="K29" s="25">
        <v>1.4292195000000001</v>
      </c>
      <c r="L29" s="25">
        <v>21.879678726196289</v>
      </c>
      <c r="M29" s="25">
        <v>21.808954</v>
      </c>
      <c r="N29" s="25">
        <v>0.23086998</v>
      </c>
      <c r="O29" s="9"/>
      <c r="P29" s="9"/>
      <c r="Q29" s="6"/>
      <c r="R29" s="9"/>
      <c r="S29" s="9"/>
      <c r="T29" s="8"/>
      <c r="U29" s="9"/>
      <c r="V29" s="1" t="s">
        <v>1</v>
      </c>
    </row>
    <row r="30" spans="1:25" ht="16" x14ac:dyDescent="0.2">
      <c r="B30"/>
      <c r="C30"/>
      <c r="D30" t="s">
        <v>134</v>
      </c>
      <c r="E30" s="71">
        <v>27</v>
      </c>
      <c r="F30"/>
      <c r="G30" t="s">
        <v>103</v>
      </c>
      <c r="H30" t="s">
        <v>119</v>
      </c>
      <c r="I30" t="s">
        <v>1</v>
      </c>
      <c r="J30" t="s">
        <v>1</v>
      </c>
      <c r="K30" t="s">
        <v>1</v>
      </c>
      <c r="L30" s="25">
        <v>23.000017166137695</v>
      </c>
      <c r="M30" s="25">
        <v>22.920334</v>
      </c>
      <c r="N30" s="25">
        <v>7.6578826000000003E-2</v>
      </c>
      <c r="O30" s="9">
        <f>M30-M36</f>
        <v>15.712764400000001</v>
      </c>
      <c r="P30" s="9">
        <f>SQRT(N30^2+N36^2)</f>
        <v>0.10867351331714033</v>
      </c>
      <c r="Q30" s="34">
        <f t="shared" ref="Q30" si="18">$Q$6</f>
        <v>13.5929223</v>
      </c>
      <c r="R30" s="9">
        <f t="shared" ref="R30" si="19">O30-Q30</f>
        <v>2.1198421000000014</v>
      </c>
      <c r="S30" s="9">
        <f t="shared" ref="S30" si="20">P30</f>
        <v>0.10867351331714033</v>
      </c>
      <c r="T30" s="8">
        <f t="shared" ref="T30" si="21">2^(-R30)</f>
        <v>0.23007209219476771</v>
      </c>
      <c r="U30" s="9">
        <f t="shared" ref="U30" si="22">LOG(T30,2)</f>
        <v>-2.1198421000000014</v>
      </c>
    </row>
    <row r="31" spans="1:25" ht="16" x14ac:dyDescent="0.2">
      <c r="B31"/>
      <c r="C31"/>
      <c r="D31" t="s">
        <v>134</v>
      </c>
      <c r="E31" s="71">
        <v>27</v>
      </c>
      <c r="F31"/>
      <c r="G31" t="s">
        <v>103</v>
      </c>
      <c r="H31" t="s">
        <v>119</v>
      </c>
      <c r="I31" t="s">
        <v>1</v>
      </c>
      <c r="J31" t="s">
        <v>1</v>
      </c>
      <c r="K31" t="s">
        <v>1</v>
      </c>
      <c r="L31" s="25">
        <v>22.913694381713867</v>
      </c>
      <c r="M31" s="25">
        <v>22.920334</v>
      </c>
      <c r="N31" s="25">
        <v>7.6578826000000003E-2</v>
      </c>
      <c r="O31" s="9"/>
      <c r="P31" s="9"/>
      <c r="Q31" s="6"/>
      <c r="R31" s="9"/>
      <c r="S31" s="9"/>
      <c r="T31" s="8"/>
      <c r="U31" s="9"/>
    </row>
    <row r="32" spans="1:25" ht="16" x14ac:dyDescent="0.2">
      <c r="B32"/>
      <c r="C32"/>
      <c r="D32" t="s">
        <v>134</v>
      </c>
      <c r="E32" s="71">
        <v>27</v>
      </c>
      <c r="F32"/>
      <c r="G32" t="s">
        <v>103</v>
      </c>
      <c r="H32" t="s">
        <v>119</v>
      </c>
      <c r="I32" t="s">
        <v>1</v>
      </c>
      <c r="J32" t="s">
        <v>1</v>
      </c>
      <c r="K32" t="s">
        <v>1</v>
      </c>
      <c r="L32" s="25">
        <v>22.847291946411133</v>
      </c>
      <c r="M32" s="25">
        <v>22.920334</v>
      </c>
      <c r="N32" s="25">
        <v>7.6578826000000003E-2</v>
      </c>
      <c r="O32" s="9"/>
      <c r="P32" s="9"/>
      <c r="Q32" s="6"/>
      <c r="R32" s="9"/>
      <c r="S32" s="9"/>
      <c r="T32" s="8"/>
      <c r="U32" s="9"/>
    </row>
    <row r="33" spans="1:25" ht="16" x14ac:dyDescent="0.2">
      <c r="B33">
        <v>45</v>
      </c>
      <c r="C33" t="s">
        <v>43</v>
      </c>
      <c r="D33" t="s">
        <v>134</v>
      </c>
      <c r="E33" s="71">
        <v>27</v>
      </c>
      <c r="F33"/>
      <c r="G33" t="s">
        <v>128</v>
      </c>
      <c r="H33" t="s">
        <v>119</v>
      </c>
      <c r="I33" s="25">
        <v>0.29574096</v>
      </c>
      <c r="J33" s="25">
        <v>0.25259136999999998</v>
      </c>
      <c r="K33" s="25">
        <v>0.34626173999999998</v>
      </c>
      <c r="L33" s="25">
        <v>21.984455108642578</v>
      </c>
      <c r="M33" s="25">
        <v>21.913809000000001</v>
      </c>
      <c r="N33" s="25">
        <v>0.11917066</v>
      </c>
      <c r="O33" s="9">
        <f>M33-M36</f>
        <v>14.706239400000001</v>
      </c>
      <c r="P33" s="9">
        <f>SQRT(N33^2+N36^2)</f>
        <v>0.14194105153192291</v>
      </c>
      <c r="Q33" s="44">
        <f>Q$9</f>
        <v>12.049280300000001</v>
      </c>
      <c r="R33" s="9">
        <f t="shared" ref="R33" si="23">O33-Q33</f>
        <v>2.6569590999999999</v>
      </c>
      <c r="S33" s="9">
        <f t="shared" ref="S33" si="24">P33</f>
        <v>0.14194105153192291</v>
      </c>
      <c r="T33" s="8">
        <f t="shared" ref="T33" si="25">2^(-R33)</f>
        <v>0.15855341979702514</v>
      </c>
      <c r="U33" s="9">
        <f t="shared" ref="U33" si="26">LOG(T33,2)</f>
        <v>-2.6569590999999999</v>
      </c>
    </row>
    <row r="34" spans="1:25" ht="16" x14ac:dyDescent="0.2">
      <c r="B34">
        <v>57</v>
      </c>
      <c r="C34" t="s">
        <v>53</v>
      </c>
      <c r="D34" t="s">
        <v>134</v>
      </c>
      <c r="E34" s="71">
        <v>27</v>
      </c>
      <c r="F34"/>
      <c r="G34" t="s">
        <v>128</v>
      </c>
      <c r="H34" t="s">
        <v>119</v>
      </c>
      <c r="I34" s="25">
        <v>0.29574096</v>
      </c>
      <c r="J34" s="25">
        <v>0.25259136999999998</v>
      </c>
      <c r="K34" s="25">
        <v>0.34626173999999998</v>
      </c>
      <c r="L34" s="25">
        <v>21.776216506958008</v>
      </c>
      <c r="M34" s="25">
        <v>21.913809000000001</v>
      </c>
      <c r="N34" s="25">
        <v>0.11917066</v>
      </c>
      <c r="O34" s="9"/>
      <c r="P34" s="9"/>
      <c r="Q34" s="6"/>
      <c r="R34" s="9"/>
      <c r="S34" s="9"/>
      <c r="T34" s="8"/>
      <c r="U34" s="9"/>
    </row>
    <row r="35" spans="1:25" ht="16" x14ac:dyDescent="0.2">
      <c r="B35">
        <v>69</v>
      </c>
      <c r="C35" t="s">
        <v>52</v>
      </c>
      <c r="D35" t="s">
        <v>134</v>
      </c>
      <c r="E35" s="71">
        <v>27</v>
      </c>
      <c r="F35"/>
      <c r="G35" t="s">
        <v>128</v>
      </c>
      <c r="H35" t="s">
        <v>119</v>
      </c>
      <c r="I35" s="25">
        <v>0.29574096</v>
      </c>
      <c r="J35" s="25">
        <v>0.25259136999999998</v>
      </c>
      <c r="K35" s="25">
        <v>0.34626173999999998</v>
      </c>
      <c r="L35" s="25">
        <v>21.980747222900391</v>
      </c>
      <c r="M35" s="25">
        <v>21.913809000000001</v>
      </c>
      <c r="N35" s="25">
        <v>0.11917066</v>
      </c>
      <c r="O35" s="9"/>
      <c r="P35" s="9"/>
      <c r="Q35" s="6"/>
      <c r="R35" s="9"/>
      <c r="S35" s="9"/>
      <c r="T35" s="8"/>
      <c r="U35" s="9"/>
    </row>
    <row r="36" spans="1:25" s="43" customFormat="1" ht="16" x14ac:dyDescent="0.2">
      <c r="A36" s="2"/>
      <c r="B36">
        <v>9</v>
      </c>
      <c r="C36" t="s">
        <v>56</v>
      </c>
      <c r="D36" t="s">
        <v>134</v>
      </c>
      <c r="E36" s="71">
        <v>27</v>
      </c>
      <c r="F36"/>
      <c r="G36" t="s">
        <v>125</v>
      </c>
      <c r="H36" t="s">
        <v>119</v>
      </c>
      <c r="I36" t="s">
        <v>1</v>
      </c>
      <c r="J36" t="s">
        <v>1</v>
      </c>
      <c r="K36" t="s">
        <v>1</v>
      </c>
      <c r="L36" s="25">
        <v>7.2424407005310059</v>
      </c>
      <c r="M36" s="25">
        <v>7.2075696000000002</v>
      </c>
      <c r="N36" s="25">
        <v>7.7107819999999994E-2</v>
      </c>
      <c r="O36" s="42"/>
      <c r="P36" s="42"/>
      <c r="Q36" s="44"/>
      <c r="R36" s="42"/>
      <c r="S36" s="42"/>
      <c r="T36" s="42"/>
      <c r="U36" s="42"/>
      <c r="V36" s="43" t="s">
        <v>1</v>
      </c>
      <c r="W36" s="45"/>
      <c r="X36" s="45"/>
      <c r="Y36" s="45"/>
    </row>
    <row r="37" spans="1:25" s="43" customFormat="1" ht="16" x14ac:dyDescent="0.2">
      <c r="A37" s="2"/>
      <c r="B37">
        <v>21</v>
      </c>
      <c r="C37" t="s">
        <v>55</v>
      </c>
      <c r="D37" t="s">
        <v>134</v>
      </c>
      <c r="E37" s="71">
        <v>27</v>
      </c>
      <c r="F37"/>
      <c r="G37" t="s">
        <v>125</v>
      </c>
      <c r="H37" t="s">
        <v>119</v>
      </c>
      <c r="I37" t="s">
        <v>1</v>
      </c>
      <c r="J37" t="s">
        <v>1</v>
      </c>
      <c r="K37" t="s">
        <v>1</v>
      </c>
      <c r="L37" s="25">
        <v>7.261082649230957</v>
      </c>
      <c r="M37" s="25">
        <v>7.2075696000000002</v>
      </c>
      <c r="N37" s="25">
        <v>7.7107819999999994E-2</v>
      </c>
      <c r="O37" s="42"/>
      <c r="P37" s="44"/>
      <c r="Q37" s="44"/>
      <c r="R37" s="44"/>
      <c r="S37" s="44"/>
      <c r="T37" s="44"/>
      <c r="U37" s="44"/>
      <c r="V37" s="43" t="s">
        <v>1</v>
      </c>
      <c r="W37" s="45"/>
      <c r="X37" s="45"/>
      <c r="Y37" s="45"/>
    </row>
    <row r="38" spans="1:25" s="43" customFormat="1" ht="16" x14ac:dyDescent="0.2">
      <c r="A38" s="2"/>
      <c r="B38">
        <v>33</v>
      </c>
      <c r="C38" t="s">
        <v>54</v>
      </c>
      <c r="D38" t="s">
        <v>134</v>
      </c>
      <c r="E38" s="71">
        <v>27</v>
      </c>
      <c r="F38"/>
      <c r="G38" t="s">
        <v>125</v>
      </c>
      <c r="H38" t="s">
        <v>119</v>
      </c>
      <c r="I38" t="s">
        <v>1</v>
      </c>
      <c r="J38" t="s">
        <v>1</v>
      </c>
      <c r="K38" t="s">
        <v>1</v>
      </c>
      <c r="L38" s="25">
        <v>7.1191864013671875</v>
      </c>
      <c r="M38" s="25">
        <v>7.2075696000000002</v>
      </c>
      <c r="N38" s="25">
        <v>7.7107819999999994E-2</v>
      </c>
      <c r="O38" s="42"/>
      <c r="P38" s="44"/>
      <c r="Q38" s="44"/>
      <c r="R38" s="44"/>
      <c r="S38" s="44"/>
      <c r="T38" s="44"/>
      <c r="U38" s="44"/>
      <c r="V38" s="43" t="s">
        <v>1</v>
      </c>
      <c r="W38" s="45"/>
      <c r="X38" s="45"/>
      <c r="Y38" s="45"/>
    </row>
    <row r="39" spans="1:25" s="13" customFormat="1" ht="16" x14ac:dyDescent="0.2">
      <c r="A39" s="27" t="s">
        <v>121</v>
      </c>
      <c r="B39" s="16"/>
      <c r="C39" s="16"/>
      <c r="D39" t="s">
        <v>131</v>
      </c>
      <c r="E39" s="71">
        <v>30</v>
      </c>
      <c r="F39" t="s">
        <v>158</v>
      </c>
      <c r="G39" t="s">
        <v>120</v>
      </c>
      <c r="H39" t="s">
        <v>119</v>
      </c>
      <c r="I39" s="25">
        <v>1.1883049999999999</v>
      </c>
      <c r="J39" s="25">
        <v>0.83655405000000005</v>
      </c>
      <c r="K39" s="25">
        <v>1.6879588000000001</v>
      </c>
      <c r="L39" s="25">
        <v>19.769737243652344</v>
      </c>
      <c r="M39" s="25">
        <v>19.480934000000001</v>
      </c>
      <c r="N39" s="25">
        <v>0.26363972000000002</v>
      </c>
      <c r="O39" s="9">
        <f>M39-M48</f>
        <v>12.308213600000002</v>
      </c>
      <c r="P39" s="9">
        <f>SQRT(N39^2+N48^2)</f>
        <v>0.32907112215103668</v>
      </c>
      <c r="Q39" s="18">
        <f t="shared" ref="Q39" si="27">$Q$3</f>
        <v>12.537332300000001</v>
      </c>
      <c r="R39" s="9">
        <f t="shared" ref="R39" si="28">O39-Q39</f>
        <v>-0.22911869999999901</v>
      </c>
      <c r="S39" s="9">
        <f t="shared" ref="S39" si="29">P39</f>
        <v>0.32907112215103668</v>
      </c>
      <c r="T39" s="8">
        <f t="shared" ref="T39" si="30">2^(-R39)</f>
        <v>1.1721187176154395</v>
      </c>
      <c r="U39" s="9">
        <f t="shared" ref="U39" si="31">LOG(T39,2)</f>
        <v>0.22911869999999904</v>
      </c>
      <c r="V39" s="13" t="s">
        <v>1</v>
      </c>
    </row>
    <row r="40" spans="1:25" ht="16" x14ac:dyDescent="0.2">
      <c r="A40" s="29"/>
      <c r="B40"/>
      <c r="C40"/>
      <c r="D40" t="s">
        <v>131</v>
      </c>
      <c r="E40" s="71">
        <v>30</v>
      </c>
      <c r="F40"/>
      <c r="G40" t="s">
        <v>120</v>
      </c>
      <c r="H40" t="s">
        <v>119</v>
      </c>
      <c r="I40" s="25">
        <v>1.1883049999999999</v>
      </c>
      <c r="J40" s="25">
        <v>0.83655405000000005</v>
      </c>
      <c r="K40" s="25">
        <v>1.6879588000000001</v>
      </c>
      <c r="L40" s="25">
        <v>19.253162384033203</v>
      </c>
      <c r="M40" s="25">
        <v>19.480934000000001</v>
      </c>
      <c r="N40" s="25">
        <v>0.26363972000000002</v>
      </c>
      <c r="O40" s="9"/>
      <c r="P40" s="9"/>
      <c r="Q40" s="6"/>
      <c r="R40" s="9"/>
      <c r="S40" s="9"/>
      <c r="T40" s="8"/>
      <c r="U40" s="9"/>
      <c r="V40" s="1" t="s">
        <v>1</v>
      </c>
    </row>
    <row r="41" spans="1:25" ht="16" x14ac:dyDescent="0.2">
      <c r="A41" s="29"/>
      <c r="B41"/>
      <c r="C41"/>
      <c r="D41" t="s">
        <v>131</v>
      </c>
      <c r="E41" s="71">
        <v>30</v>
      </c>
      <c r="F41"/>
      <c r="G41" t="s">
        <v>120</v>
      </c>
      <c r="H41" t="s">
        <v>119</v>
      </c>
      <c r="I41" s="25">
        <v>1.1883049999999999</v>
      </c>
      <c r="J41" s="25">
        <v>0.83655405000000005</v>
      </c>
      <c r="K41" s="25">
        <v>1.6879588000000001</v>
      </c>
      <c r="L41" s="25">
        <v>19.419904708862305</v>
      </c>
      <c r="M41" s="25">
        <v>19.480934000000001</v>
      </c>
      <c r="N41" s="25">
        <v>0.26363972000000002</v>
      </c>
      <c r="O41" s="9"/>
      <c r="P41" s="9"/>
      <c r="Q41" s="6"/>
      <c r="R41" s="9"/>
      <c r="S41" s="9"/>
      <c r="T41" s="8"/>
      <c r="U41" s="9"/>
      <c r="V41" s="1" t="s">
        <v>1</v>
      </c>
    </row>
    <row r="42" spans="1:25" ht="16" x14ac:dyDescent="0.2">
      <c r="A42" s="29"/>
      <c r="B42"/>
      <c r="C42"/>
      <c r="D42" t="s">
        <v>131</v>
      </c>
      <c r="E42" s="71">
        <v>30</v>
      </c>
      <c r="F42"/>
      <c r="G42" t="s">
        <v>103</v>
      </c>
      <c r="H42" t="s">
        <v>119</v>
      </c>
      <c r="I42" t="s">
        <v>1</v>
      </c>
      <c r="J42" t="s">
        <v>1</v>
      </c>
      <c r="K42" t="s">
        <v>1</v>
      </c>
      <c r="L42" s="25">
        <v>20.883161544799805</v>
      </c>
      <c r="M42" s="25">
        <v>20.715902</v>
      </c>
      <c r="N42" s="25">
        <v>0.17402313999999999</v>
      </c>
      <c r="O42" s="9">
        <f>M42-M48</f>
        <v>13.5431816</v>
      </c>
      <c r="P42" s="9">
        <f>SQRT(N42^2+N48^2)</f>
        <v>0.26280402342339376</v>
      </c>
      <c r="Q42" s="34">
        <f t="shared" ref="Q42" si="32">$Q$6</f>
        <v>13.5929223</v>
      </c>
      <c r="R42" s="9">
        <f t="shared" ref="R42" si="33">O42-Q42</f>
        <v>-4.9740699999999194E-2</v>
      </c>
      <c r="S42" s="9">
        <f t="shared" ref="S42" si="34">P42</f>
        <v>0.26280402342339376</v>
      </c>
      <c r="T42" s="8">
        <f t="shared" ref="T42" si="35">2^(-R42)</f>
        <v>1.0350788692252308</v>
      </c>
      <c r="U42" s="9">
        <f t="shared" ref="U42" si="36">LOG(T42,2)</f>
        <v>4.9740699999999242E-2</v>
      </c>
    </row>
    <row r="43" spans="1:25" ht="16" x14ac:dyDescent="0.2">
      <c r="A43" s="29"/>
      <c r="B43"/>
      <c r="C43"/>
      <c r="D43" t="s">
        <v>131</v>
      </c>
      <c r="E43" s="71">
        <v>30</v>
      </c>
      <c r="F43"/>
      <c r="G43" t="s">
        <v>103</v>
      </c>
      <c r="H43" t="s">
        <v>119</v>
      </c>
      <c r="I43" t="s">
        <v>1</v>
      </c>
      <c r="J43" t="s">
        <v>1</v>
      </c>
      <c r="K43" t="s">
        <v>1</v>
      </c>
      <c r="L43" s="25">
        <v>20.728715896606445</v>
      </c>
      <c r="M43" s="25">
        <v>20.715902</v>
      </c>
      <c r="N43" s="25">
        <v>0.17402313999999999</v>
      </c>
      <c r="O43" s="9"/>
      <c r="P43" s="9"/>
      <c r="Q43" s="6"/>
      <c r="R43" s="9"/>
      <c r="S43" s="9"/>
      <c r="T43" s="8"/>
      <c r="U43" s="9"/>
    </row>
    <row r="44" spans="1:25" ht="16" x14ac:dyDescent="0.2">
      <c r="A44" s="29"/>
      <c r="B44"/>
      <c r="C44"/>
      <c r="D44" t="s">
        <v>131</v>
      </c>
      <c r="E44" s="71">
        <v>30</v>
      </c>
      <c r="F44"/>
      <c r="G44" t="s">
        <v>103</v>
      </c>
      <c r="H44" t="s">
        <v>119</v>
      </c>
      <c r="I44" t="s">
        <v>1</v>
      </c>
      <c r="J44" t="s">
        <v>1</v>
      </c>
      <c r="K44" t="s">
        <v>1</v>
      </c>
      <c r="L44" s="25">
        <v>20.535823822021484</v>
      </c>
      <c r="M44" s="25">
        <v>20.715902</v>
      </c>
      <c r="N44" s="25">
        <v>0.17402313999999999</v>
      </c>
      <c r="O44" s="9"/>
      <c r="P44" s="9"/>
      <c r="Q44" s="6"/>
      <c r="R44" s="9"/>
      <c r="S44" s="9"/>
      <c r="T44" s="8"/>
      <c r="U44" s="9"/>
    </row>
    <row r="45" spans="1:25" ht="16" x14ac:dyDescent="0.2">
      <c r="A45" s="29"/>
      <c r="B45">
        <v>46</v>
      </c>
      <c r="C45" t="s">
        <v>40</v>
      </c>
      <c r="D45" t="s">
        <v>131</v>
      </c>
      <c r="E45" s="71">
        <v>30</v>
      </c>
      <c r="F45"/>
      <c r="G45" t="s">
        <v>128</v>
      </c>
      <c r="H45" t="s">
        <v>119</v>
      </c>
      <c r="I45" s="25">
        <v>2.0120065</v>
      </c>
      <c r="J45" s="25">
        <v>1.4699434</v>
      </c>
      <c r="K45" s="25">
        <v>2.7539636999999999</v>
      </c>
      <c r="L45" s="25">
        <v>19.027153015136719</v>
      </c>
      <c r="M45" s="25">
        <v>19.112728000000001</v>
      </c>
      <c r="N45" s="25">
        <v>0.12102147000000001</v>
      </c>
      <c r="O45" s="9">
        <f>M45-M48</f>
        <v>11.940007600000001</v>
      </c>
      <c r="P45" s="9">
        <f>SQRT(N45^2+N48^2)</f>
        <v>0.23114518743210943</v>
      </c>
      <c r="Q45" s="44">
        <f>Q$9</f>
        <v>12.049280300000001</v>
      </c>
      <c r="R45" s="9">
        <f t="shared" ref="R45" si="37">O45-Q45</f>
        <v>-0.1092727</v>
      </c>
      <c r="S45" s="9">
        <f t="shared" ref="S45" si="38">P45</f>
        <v>0.23114518743210943</v>
      </c>
      <c r="T45" s="8">
        <f t="shared" ref="T45" si="39">2^(-R45)</f>
        <v>1.0786843066665446</v>
      </c>
      <c r="U45" s="9">
        <f t="shared" ref="U45" si="40">LOG(T45,2)</f>
        <v>0.10927269999999999</v>
      </c>
    </row>
    <row r="46" spans="1:25" ht="16" x14ac:dyDescent="0.2">
      <c r="A46" s="29"/>
      <c r="B46">
        <v>58</v>
      </c>
      <c r="C46" t="s">
        <v>47</v>
      </c>
      <c r="D46" t="s">
        <v>131</v>
      </c>
      <c r="E46" s="71">
        <v>30</v>
      </c>
      <c r="F46"/>
      <c r="G46" t="s">
        <v>128</v>
      </c>
      <c r="H46" t="s">
        <v>119</v>
      </c>
      <c r="I46" s="25">
        <v>2.0120065</v>
      </c>
      <c r="J46" s="25">
        <v>1.4699434</v>
      </c>
      <c r="K46" s="25">
        <v>2.7539636999999999</v>
      </c>
      <c r="L46" s="25">
        <v>19.19830322265625</v>
      </c>
      <c r="M46" s="25">
        <v>19.112728000000001</v>
      </c>
      <c r="N46" s="25">
        <v>0.12102147000000001</v>
      </c>
      <c r="O46" s="9"/>
      <c r="P46" s="9"/>
      <c r="Q46" s="6"/>
      <c r="R46" s="9"/>
      <c r="S46" s="9"/>
      <c r="T46" s="8"/>
      <c r="U46" s="9"/>
    </row>
    <row r="47" spans="1:25" ht="16" x14ac:dyDescent="0.2">
      <c r="A47" s="29"/>
      <c r="B47"/>
      <c r="C47"/>
      <c r="D47" s="21"/>
      <c r="E47" s="74"/>
      <c r="F47"/>
      <c r="G47"/>
      <c r="H47"/>
      <c r="I47" s="25"/>
      <c r="J47" s="25"/>
      <c r="K47" s="25"/>
      <c r="L47" s="50"/>
      <c r="M47" s="50"/>
      <c r="N47" s="50"/>
      <c r="O47" s="9"/>
      <c r="P47" s="9"/>
      <c r="Q47" s="6"/>
      <c r="R47" s="9"/>
      <c r="S47" s="9"/>
      <c r="T47" s="8"/>
      <c r="U47" s="9"/>
    </row>
    <row r="48" spans="1:25" s="43" customFormat="1" ht="16" x14ac:dyDescent="0.2">
      <c r="A48" s="29"/>
      <c r="B48">
        <v>10</v>
      </c>
      <c r="C48" t="s">
        <v>50</v>
      </c>
      <c r="D48" t="s">
        <v>131</v>
      </c>
      <c r="E48" s="71">
        <v>30</v>
      </c>
      <c r="F48"/>
      <c r="G48" t="s">
        <v>125</v>
      </c>
      <c r="H48" t="s">
        <v>119</v>
      </c>
      <c r="I48" t="s">
        <v>1</v>
      </c>
      <c r="J48" t="s">
        <v>1</v>
      </c>
      <c r="K48" t="s">
        <v>1</v>
      </c>
      <c r="L48" s="25">
        <v>7.1790733337402344</v>
      </c>
      <c r="M48" s="25">
        <v>7.1727204000000002</v>
      </c>
      <c r="N48" s="25">
        <v>0.19693121</v>
      </c>
      <c r="O48" s="42"/>
      <c r="P48" s="42"/>
      <c r="Q48" s="44"/>
      <c r="R48" s="42"/>
      <c r="S48" s="42"/>
      <c r="T48" s="42"/>
      <c r="U48" s="42"/>
      <c r="V48" s="43" t="s">
        <v>1</v>
      </c>
      <c r="W48" s="45"/>
      <c r="X48" s="45"/>
      <c r="Y48" s="45"/>
    </row>
    <row r="49" spans="1:25" s="43" customFormat="1" ht="16" x14ac:dyDescent="0.2">
      <c r="A49" s="29"/>
      <c r="B49">
        <v>22</v>
      </c>
      <c r="C49" t="s">
        <v>49</v>
      </c>
      <c r="D49" t="s">
        <v>131</v>
      </c>
      <c r="E49" s="71">
        <v>30</v>
      </c>
      <c r="F49"/>
      <c r="G49" t="s">
        <v>125</v>
      </c>
      <c r="H49" t="s">
        <v>119</v>
      </c>
      <c r="I49" t="s">
        <v>1</v>
      </c>
      <c r="J49" t="s">
        <v>1</v>
      </c>
      <c r="K49" t="s">
        <v>1</v>
      </c>
      <c r="L49" s="25">
        <v>7.366398811340332</v>
      </c>
      <c r="M49" s="25">
        <v>7.1727204000000002</v>
      </c>
      <c r="N49" s="25">
        <v>0.19693121</v>
      </c>
      <c r="O49" s="42"/>
      <c r="P49" s="44"/>
      <c r="Q49" s="44"/>
      <c r="R49" s="44"/>
      <c r="S49" s="44"/>
      <c r="T49" s="44"/>
      <c r="U49" s="44"/>
      <c r="V49" s="43" t="s">
        <v>1</v>
      </c>
      <c r="W49" s="45"/>
      <c r="X49" s="45"/>
      <c r="Y49" s="45"/>
    </row>
    <row r="50" spans="1:25" s="48" customFormat="1" ht="16" x14ac:dyDescent="0.2">
      <c r="A50" s="30"/>
      <c r="B50">
        <v>34</v>
      </c>
      <c r="C50" t="s">
        <v>48</v>
      </c>
      <c r="D50" t="s">
        <v>131</v>
      </c>
      <c r="E50" s="71">
        <v>30</v>
      </c>
      <c r="F50"/>
      <c r="G50" t="s">
        <v>125</v>
      </c>
      <c r="H50" t="s">
        <v>119</v>
      </c>
      <c r="I50" t="s">
        <v>1</v>
      </c>
      <c r="J50" t="s">
        <v>1</v>
      </c>
      <c r="K50" t="s">
        <v>1</v>
      </c>
      <c r="L50" s="25">
        <v>6.9726901054382324</v>
      </c>
      <c r="M50" s="25">
        <v>7.1727204000000002</v>
      </c>
      <c r="N50" s="25">
        <v>0.19693121</v>
      </c>
      <c r="O50" s="46"/>
      <c r="P50" s="47"/>
      <c r="Q50" s="47"/>
      <c r="R50" s="47"/>
      <c r="S50" s="47"/>
      <c r="T50" s="47"/>
      <c r="U50" s="47"/>
      <c r="V50" s="48" t="s">
        <v>1</v>
      </c>
      <c r="W50" s="49"/>
      <c r="X50" s="49"/>
      <c r="Y50" s="49"/>
    </row>
    <row r="51" spans="1:25" ht="16" x14ac:dyDescent="0.2">
      <c r="A51" s="29" t="s">
        <v>121</v>
      </c>
      <c r="B51"/>
      <c r="C51"/>
      <c r="D51" t="s">
        <v>133</v>
      </c>
      <c r="E51" s="71">
        <v>33</v>
      </c>
      <c r="F51" t="s">
        <v>159</v>
      </c>
      <c r="G51" t="s">
        <v>120</v>
      </c>
      <c r="H51" t="s">
        <v>119</v>
      </c>
      <c r="I51" s="25">
        <v>1.0634481</v>
      </c>
      <c r="J51" s="25">
        <v>0.77222000000000002</v>
      </c>
      <c r="K51" s="25">
        <v>1.4645071000000001</v>
      </c>
      <c r="L51" s="25">
        <v>21.892745971679688</v>
      </c>
      <c r="M51" s="25">
        <v>21.779309999999999</v>
      </c>
      <c r="N51" s="25">
        <v>0.19568140000000001</v>
      </c>
      <c r="O51" s="6">
        <f>M51-M60</f>
        <v>14.121139299999999</v>
      </c>
      <c r="P51" s="6">
        <f>SQRT(N51^2+N60^2)</f>
        <v>0.20182779390446631</v>
      </c>
      <c r="Q51" s="34">
        <f t="shared" ref="Q51" si="41">$Q$3</f>
        <v>12.537332300000001</v>
      </c>
      <c r="R51" s="6">
        <f t="shared" ref="R51" si="42">O51-Q51</f>
        <v>1.5838069999999984</v>
      </c>
      <c r="S51" s="6">
        <f t="shared" ref="S51" si="43">P51</f>
        <v>0.20182779390446631</v>
      </c>
      <c r="T51" s="7">
        <f t="shared" ref="T51" si="44">2^(-R51)</f>
        <v>0.3336004176329142</v>
      </c>
      <c r="U51" s="6">
        <f t="shared" ref="U51" si="45">LOG(T51,2)</f>
        <v>-1.5838069999999982</v>
      </c>
      <c r="V51" s="1" t="s">
        <v>1</v>
      </c>
    </row>
    <row r="52" spans="1:25" ht="16" x14ac:dyDescent="0.2">
      <c r="A52" s="29"/>
      <c r="B52"/>
      <c r="C52"/>
      <c r="D52" t="s">
        <v>133</v>
      </c>
      <c r="E52" s="71">
        <v>33</v>
      </c>
      <c r="F52"/>
      <c r="G52" t="s">
        <v>120</v>
      </c>
      <c r="H52" t="s">
        <v>119</v>
      </c>
      <c r="I52" s="25">
        <v>1.0634481</v>
      </c>
      <c r="J52" s="25">
        <v>0.77222000000000002</v>
      </c>
      <c r="K52" s="25">
        <v>1.4645071000000001</v>
      </c>
      <c r="L52" s="25">
        <v>21.553356170654297</v>
      </c>
      <c r="M52" s="25">
        <v>21.779309999999999</v>
      </c>
      <c r="N52" s="25">
        <v>0.19568140000000001</v>
      </c>
      <c r="O52" s="9"/>
      <c r="P52" s="9"/>
      <c r="Q52" s="6"/>
      <c r="R52" s="9"/>
      <c r="S52" s="9"/>
      <c r="T52" s="8"/>
      <c r="U52" s="9"/>
      <c r="V52" s="1" t="s">
        <v>1</v>
      </c>
    </row>
    <row r="53" spans="1:25" ht="16" x14ac:dyDescent="0.2">
      <c r="A53" s="29"/>
      <c r="B53"/>
      <c r="C53"/>
      <c r="D53" t="s">
        <v>133</v>
      </c>
      <c r="E53" s="71">
        <v>33</v>
      </c>
      <c r="F53"/>
      <c r="G53" t="s">
        <v>120</v>
      </c>
      <c r="H53" t="s">
        <v>119</v>
      </c>
      <c r="I53" s="25">
        <v>1.0634481</v>
      </c>
      <c r="J53" s="25">
        <v>0.77222000000000002</v>
      </c>
      <c r="K53" s="25">
        <v>1.4645071000000001</v>
      </c>
      <c r="L53" s="25">
        <v>21.891824722290039</v>
      </c>
      <c r="M53" s="25">
        <v>21.779309999999999</v>
      </c>
      <c r="N53" s="25">
        <v>0.19568140000000001</v>
      </c>
      <c r="O53" s="9"/>
      <c r="P53" s="9"/>
      <c r="Q53" s="6"/>
      <c r="R53" s="9"/>
      <c r="S53" s="9"/>
      <c r="T53" s="8"/>
      <c r="U53" s="9"/>
      <c r="V53" s="1" t="s">
        <v>1</v>
      </c>
    </row>
    <row r="54" spans="1:25" ht="16" x14ac:dyDescent="0.2">
      <c r="A54" s="29"/>
      <c r="B54"/>
      <c r="C54"/>
      <c r="D54" t="s">
        <v>133</v>
      </c>
      <c r="E54" s="71">
        <v>33</v>
      </c>
      <c r="F54"/>
      <c r="G54" t="s">
        <v>103</v>
      </c>
      <c r="H54" t="s">
        <v>119</v>
      </c>
      <c r="I54" t="s">
        <v>1</v>
      </c>
      <c r="J54" t="s">
        <v>1</v>
      </c>
      <c r="K54" t="s">
        <v>1</v>
      </c>
      <c r="L54" s="25">
        <v>22.767152786254883</v>
      </c>
      <c r="M54" s="25">
        <v>22.854118</v>
      </c>
      <c r="N54" s="25">
        <v>0.21131807999999999</v>
      </c>
      <c r="O54" s="9">
        <f>M54-M60</f>
        <v>15.1959473</v>
      </c>
      <c r="P54" s="9">
        <f>SQRT(N54^2+N60^2)</f>
        <v>0.21702207035522936</v>
      </c>
      <c r="Q54" s="34">
        <f t="shared" ref="Q54" si="46">$Q$6</f>
        <v>13.5929223</v>
      </c>
      <c r="R54" s="9">
        <f t="shared" ref="R54" si="47">O54-Q54</f>
        <v>1.6030250000000006</v>
      </c>
      <c r="S54" s="9">
        <f t="shared" ref="S54" si="48">P54</f>
        <v>0.21702207035522936</v>
      </c>
      <c r="T54" s="8">
        <f t="shared" ref="T54" si="49">2^(-R54)</f>
        <v>0.32918602610623904</v>
      </c>
      <c r="U54" s="9">
        <f t="shared" ref="U54" si="50">LOG(T54,2)</f>
        <v>-1.6030250000000006</v>
      </c>
    </row>
    <row r="55" spans="1:25" ht="16" x14ac:dyDescent="0.2">
      <c r="A55" s="29"/>
      <c r="B55"/>
      <c r="C55"/>
      <c r="D55" t="s">
        <v>133</v>
      </c>
      <c r="E55" s="71">
        <v>33</v>
      </c>
      <c r="F55"/>
      <c r="G55" t="s">
        <v>103</v>
      </c>
      <c r="H55" t="s">
        <v>119</v>
      </c>
      <c r="I55" t="s">
        <v>1</v>
      </c>
      <c r="J55" t="s">
        <v>1</v>
      </c>
      <c r="K55" t="s">
        <v>1</v>
      </c>
      <c r="L55" s="25">
        <v>23.095043182373047</v>
      </c>
      <c r="M55" s="25">
        <v>22.854118</v>
      </c>
      <c r="N55" s="25">
        <v>0.21131807999999999</v>
      </c>
      <c r="O55" s="9"/>
      <c r="P55" s="9"/>
      <c r="Q55" s="6"/>
      <c r="R55" s="9"/>
      <c r="S55" s="9"/>
      <c r="T55" s="8"/>
      <c r="U55" s="9"/>
    </row>
    <row r="56" spans="1:25" ht="16" x14ac:dyDescent="0.2">
      <c r="A56" s="29"/>
      <c r="B56"/>
      <c r="C56"/>
      <c r="D56" t="s">
        <v>133</v>
      </c>
      <c r="E56" s="71">
        <v>33</v>
      </c>
      <c r="F56" s="72"/>
      <c r="G56" t="s">
        <v>103</v>
      </c>
      <c r="H56" t="s">
        <v>119</v>
      </c>
      <c r="I56" t="s">
        <v>1</v>
      </c>
      <c r="J56" t="s">
        <v>1</v>
      </c>
      <c r="K56" t="s">
        <v>1</v>
      </c>
      <c r="L56" s="25">
        <v>22.700160980224609</v>
      </c>
      <c r="M56" s="25">
        <v>22.854118</v>
      </c>
      <c r="N56" s="25">
        <v>0.21131807999999999</v>
      </c>
      <c r="O56" s="9"/>
      <c r="P56" s="9"/>
      <c r="Q56" s="6"/>
      <c r="R56" s="9"/>
      <c r="S56" s="9"/>
      <c r="T56" s="8"/>
      <c r="U56" s="9"/>
    </row>
    <row r="57" spans="1:25" ht="16" x14ac:dyDescent="0.2">
      <c r="A57" s="29"/>
      <c r="B57">
        <v>47</v>
      </c>
      <c r="C57" t="s">
        <v>5</v>
      </c>
      <c r="D57" t="s">
        <v>133</v>
      </c>
      <c r="E57" s="71">
        <v>33</v>
      </c>
      <c r="F57"/>
      <c r="G57" t="s">
        <v>128</v>
      </c>
      <c r="H57" t="s">
        <v>119</v>
      </c>
      <c r="I57" s="25">
        <v>0.63777419999999996</v>
      </c>
      <c r="J57" s="25">
        <v>0.47425187000000002</v>
      </c>
      <c r="K57" s="25">
        <v>0.85767930000000003</v>
      </c>
      <c r="L57" s="25">
        <v>21.056606292724609</v>
      </c>
      <c r="M57" s="25">
        <v>21.255694999999999</v>
      </c>
      <c r="N57" s="25">
        <v>0.26200157000000002</v>
      </c>
      <c r="O57" s="9">
        <f>M57-M60</f>
        <v>13.5975243</v>
      </c>
      <c r="P57" s="9">
        <f>SQRT(N57^2+N60^2)</f>
        <v>0.26662346252505353</v>
      </c>
      <c r="Q57" s="44">
        <f>Q$9</f>
        <v>12.049280300000001</v>
      </c>
      <c r="R57" s="9">
        <f t="shared" ref="R57" si="51">O57-Q57</f>
        <v>1.5482439999999986</v>
      </c>
      <c r="S57" s="9">
        <f t="shared" ref="S57" si="52">P57</f>
        <v>0.26662346252505353</v>
      </c>
      <c r="T57" s="8">
        <f t="shared" ref="T57" si="53">2^(-R57)</f>
        <v>0.34192599185599848</v>
      </c>
      <c r="U57" s="9">
        <f t="shared" ref="U57" si="54">LOG(T57,2)</f>
        <v>-1.5482439999999986</v>
      </c>
    </row>
    <row r="58" spans="1:25" ht="16" x14ac:dyDescent="0.2">
      <c r="A58" s="29"/>
      <c r="B58">
        <v>59</v>
      </c>
      <c r="C58" t="s">
        <v>14</v>
      </c>
      <c r="D58" t="s">
        <v>133</v>
      </c>
      <c r="E58" s="71">
        <v>33</v>
      </c>
      <c r="F58"/>
      <c r="G58" t="s">
        <v>128</v>
      </c>
      <c r="H58" t="s">
        <v>119</v>
      </c>
      <c r="I58" s="25">
        <v>0.63777419999999996</v>
      </c>
      <c r="J58" s="25">
        <v>0.47425187000000002</v>
      </c>
      <c r="K58" s="25">
        <v>0.85767930000000003</v>
      </c>
      <c r="L58" s="25">
        <v>21.157964706420898</v>
      </c>
      <c r="M58" s="25">
        <v>21.255694999999999</v>
      </c>
      <c r="N58" s="25">
        <v>0.26200157000000002</v>
      </c>
      <c r="O58" s="9"/>
      <c r="P58" s="9"/>
      <c r="Q58" s="6"/>
      <c r="R58" s="9"/>
      <c r="S58" s="9"/>
      <c r="T58" s="8"/>
      <c r="U58" s="9"/>
    </row>
    <row r="59" spans="1:25" ht="16" x14ac:dyDescent="0.2">
      <c r="A59" s="29"/>
      <c r="B59">
        <v>71</v>
      </c>
      <c r="C59" t="s">
        <v>13</v>
      </c>
      <c r="D59" t="s">
        <v>133</v>
      </c>
      <c r="E59" s="71">
        <v>33</v>
      </c>
      <c r="F59"/>
      <c r="G59" t="s">
        <v>128</v>
      </c>
      <c r="H59" t="s">
        <v>119</v>
      </c>
      <c r="I59" s="25">
        <v>0.63777419999999996</v>
      </c>
      <c r="J59" s="25">
        <v>0.47425187000000002</v>
      </c>
      <c r="K59" s="25">
        <v>0.85767930000000003</v>
      </c>
      <c r="L59" s="25">
        <v>21.552515029907227</v>
      </c>
      <c r="M59" s="25">
        <v>21.255694999999999</v>
      </c>
      <c r="N59" s="25">
        <v>0.26200157000000002</v>
      </c>
      <c r="O59" s="9"/>
      <c r="P59" s="9"/>
      <c r="Q59" s="6"/>
      <c r="R59" s="9"/>
      <c r="S59" s="9"/>
      <c r="T59" s="8"/>
      <c r="U59" s="9"/>
    </row>
    <row r="60" spans="1:25" s="43" customFormat="1" ht="16" x14ac:dyDescent="0.2">
      <c r="A60" s="29"/>
      <c r="B60">
        <v>11</v>
      </c>
      <c r="C60" t="s">
        <v>17</v>
      </c>
      <c r="D60" t="s">
        <v>133</v>
      </c>
      <c r="E60" s="71">
        <v>33</v>
      </c>
      <c r="F60"/>
      <c r="G60" t="s">
        <v>125</v>
      </c>
      <c r="H60" t="s">
        <v>119</v>
      </c>
      <c r="I60" t="s">
        <v>1</v>
      </c>
      <c r="J60" t="s">
        <v>1</v>
      </c>
      <c r="K60" t="s">
        <v>1</v>
      </c>
      <c r="L60" s="25">
        <v>7.6710772514343262</v>
      </c>
      <c r="M60" s="25">
        <v>7.6581707000000003</v>
      </c>
      <c r="N60" s="25">
        <v>4.9429223000000001E-2</v>
      </c>
      <c r="O60" s="42"/>
      <c r="P60" s="42"/>
      <c r="Q60" s="44"/>
      <c r="R60" s="42"/>
      <c r="S60" s="42"/>
      <c r="T60" s="42"/>
      <c r="U60" s="42"/>
      <c r="V60" s="43" t="s">
        <v>1</v>
      </c>
      <c r="W60" s="45"/>
      <c r="X60" s="45"/>
      <c r="Y60" s="45"/>
    </row>
    <row r="61" spans="1:25" s="43" customFormat="1" ht="16" x14ac:dyDescent="0.2">
      <c r="A61" s="29"/>
      <c r="B61">
        <v>23</v>
      </c>
      <c r="C61" t="s">
        <v>16</v>
      </c>
      <c r="D61" t="s">
        <v>133</v>
      </c>
      <c r="E61" s="71">
        <v>33</v>
      </c>
      <c r="F61"/>
      <c r="G61" t="s">
        <v>125</v>
      </c>
      <c r="H61" t="s">
        <v>119</v>
      </c>
      <c r="I61" t="s">
        <v>1</v>
      </c>
      <c r="J61" t="s">
        <v>1</v>
      </c>
      <c r="K61" t="s">
        <v>1</v>
      </c>
      <c r="L61" s="25">
        <v>7.6998662948608398</v>
      </c>
      <c r="M61" s="25">
        <v>7.6581707000000003</v>
      </c>
      <c r="N61" s="25">
        <v>4.9429223000000001E-2</v>
      </c>
      <c r="O61" s="42"/>
      <c r="P61" s="44"/>
      <c r="Q61" s="44"/>
      <c r="R61" s="44"/>
      <c r="S61" s="44"/>
      <c r="T61" s="44"/>
      <c r="U61" s="44"/>
      <c r="V61" s="43" t="s">
        <v>1</v>
      </c>
      <c r="W61" s="45"/>
      <c r="X61" s="45"/>
      <c r="Y61" s="45"/>
    </row>
    <row r="62" spans="1:25" s="48" customFormat="1" ht="16" x14ac:dyDescent="0.2">
      <c r="A62" s="30"/>
      <c r="B62">
        <v>35</v>
      </c>
      <c r="C62" t="s">
        <v>15</v>
      </c>
      <c r="D62" t="s">
        <v>133</v>
      </c>
      <c r="E62" s="71">
        <v>33</v>
      </c>
      <c r="F62"/>
      <c r="G62" t="s">
        <v>125</v>
      </c>
      <c r="H62" t="s">
        <v>119</v>
      </c>
      <c r="I62" t="s">
        <v>1</v>
      </c>
      <c r="J62" t="s">
        <v>1</v>
      </c>
      <c r="K62" t="s">
        <v>1</v>
      </c>
      <c r="L62" s="25">
        <v>7.6035685539245605</v>
      </c>
      <c r="M62" s="25">
        <v>7.6581707000000003</v>
      </c>
      <c r="N62" s="25">
        <v>4.9429223000000001E-2</v>
      </c>
      <c r="O62" s="42"/>
      <c r="P62" s="44"/>
      <c r="Q62" s="47"/>
      <c r="R62" s="44"/>
      <c r="S62" s="44"/>
      <c r="T62" s="44"/>
      <c r="U62" s="44"/>
      <c r="V62" s="48" t="s">
        <v>1</v>
      </c>
      <c r="W62" s="49"/>
      <c r="X62" s="49"/>
      <c r="Y62" s="49"/>
    </row>
    <row r="63" spans="1:25" s="13" customFormat="1" ht="16" x14ac:dyDescent="0.2">
      <c r="A63" s="27" t="s">
        <v>121</v>
      </c>
      <c r="B63"/>
      <c r="C63"/>
      <c r="D63" t="s">
        <v>135</v>
      </c>
      <c r="E63" s="71">
        <v>36</v>
      </c>
      <c r="F63" t="s">
        <v>164</v>
      </c>
      <c r="G63" t="s">
        <v>120</v>
      </c>
      <c r="H63" t="s">
        <v>119</v>
      </c>
      <c r="I63" s="25">
        <v>1.2649543000000001</v>
      </c>
      <c r="J63" s="25">
        <v>0.89879620000000005</v>
      </c>
      <c r="K63" s="25">
        <v>1.7802804999999999</v>
      </c>
      <c r="L63" s="25">
        <v>21.197549819946289</v>
      </c>
      <c r="M63" s="25">
        <v>21.013909999999999</v>
      </c>
      <c r="N63" s="25">
        <v>0.16340405999999999</v>
      </c>
      <c r="O63" s="9">
        <f>M63-M72</f>
        <v>14.6896874</v>
      </c>
      <c r="P63" s="9">
        <f>SQRT(N63^2+N72^2)</f>
        <v>0.16548794647155568</v>
      </c>
      <c r="Q63" s="18">
        <f t="shared" ref="Q63" si="55">$Q$3</f>
        <v>12.537332300000001</v>
      </c>
      <c r="R63" s="9">
        <f t="shared" ref="R63" si="56">O63-Q63</f>
        <v>2.1523550999999994</v>
      </c>
      <c r="S63" s="9">
        <f t="shared" ref="S63" si="57">P63</f>
        <v>0.16548794647155568</v>
      </c>
      <c r="T63" s="8">
        <f t="shared" ref="T63" si="58">2^(-R63)</f>
        <v>0.22494510841783752</v>
      </c>
      <c r="U63" s="9">
        <f t="shared" ref="U63" si="59">LOG(T63,2)</f>
        <v>-2.1523550999999994</v>
      </c>
      <c r="V63" s="13" t="s">
        <v>1</v>
      </c>
    </row>
    <row r="64" spans="1:25" ht="16" x14ac:dyDescent="0.2">
      <c r="A64" s="29"/>
      <c r="B64"/>
      <c r="C64"/>
      <c r="D64" t="s">
        <v>135</v>
      </c>
      <c r="E64" s="71">
        <v>36</v>
      </c>
      <c r="F64"/>
      <c r="G64" t="s">
        <v>120</v>
      </c>
      <c r="H64" t="s">
        <v>119</v>
      </c>
      <c r="I64" s="25">
        <v>1.2649543000000001</v>
      </c>
      <c r="J64" s="25">
        <v>0.89879620000000005</v>
      </c>
      <c r="K64" s="25">
        <v>1.7802804999999999</v>
      </c>
      <c r="L64" s="25">
        <v>20.959617614746094</v>
      </c>
      <c r="M64" s="25">
        <v>21.013909999999999</v>
      </c>
      <c r="N64" s="25">
        <v>0.16340405999999999</v>
      </c>
      <c r="O64" s="9"/>
      <c r="P64" s="9"/>
      <c r="Q64" s="6"/>
      <c r="R64" s="9"/>
      <c r="S64" s="9"/>
      <c r="T64" s="8"/>
      <c r="U64" s="9"/>
      <c r="V64" s="1" t="s">
        <v>1</v>
      </c>
    </row>
    <row r="65" spans="1:25" ht="16" x14ac:dyDescent="0.2">
      <c r="A65" s="29"/>
      <c r="B65"/>
      <c r="C65"/>
      <c r="D65" t="s">
        <v>135</v>
      </c>
      <c r="E65" s="71">
        <v>36</v>
      </c>
      <c r="F65"/>
      <c r="G65" t="s">
        <v>120</v>
      </c>
      <c r="H65" t="s">
        <v>119</v>
      </c>
      <c r="I65" s="25">
        <v>1.2649543000000001</v>
      </c>
      <c r="J65" s="25">
        <v>0.89879620000000005</v>
      </c>
      <c r="K65" s="25">
        <v>1.7802804999999999</v>
      </c>
      <c r="L65" s="25">
        <v>20.884563446044922</v>
      </c>
      <c r="M65" s="25">
        <v>21.013909999999999</v>
      </c>
      <c r="N65" s="25">
        <v>0.16340405999999999</v>
      </c>
      <c r="O65" s="9"/>
      <c r="P65" s="9"/>
      <c r="Q65" s="6"/>
      <c r="R65" s="9"/>
      <c r="S65" s="9"/>
      <c r="T65" s="8"/>
      <c r="U65" s="9"/>
      <c r="V65" s="1" t="s">
        <v>1</v>
      </c>
    </row>
    <row r="66" spans="1:25" ht="16" x14ac:dyDescent="0.2">
      <c r="A66" s="29"/>
      <c r="B66"/>
      <c r="C66"/>
      <c r="D66" t="s">
        <v>135</v>
      </c>
      <c r="E66" s="71">
        <v>36</v>
      </c>
      <c r="F66"/>
      <c r="G66" t="s">
        <v>103</v>
      </c>
      <c r="H66" t="s">
        <v>119</v>
      </c>
      <c r="I66" t="s">
        <v>1</v>
      </c>
      <c r="J66" t="s">
        <v>1</v>
      </c>
      <c r="K66" t="s">
        <v>1</v>
      </c>
      <c r="L66" s="25">
        <v>22.458227157592773</v>
      </c>
      <c r="M66" s="25">
        <v>22.339055999999999</v>
      </c>
      <c r="N66" s="25">
        <v>0.26056615</v>
      </c>
      <c r="O66" s="9">
        <f>M66-M72</f>
        <v>16.014833400000001</v>
      </c>
      <c r="P66" s="9">
        <f>SQRT(N66^2+N72^2)</f>
        <v>0.26187801001365385</v>
      </c>
      <c r="Q66" s="34">
        <f t="shared" ref="Q66" si="60">$Q$6</f>
        <v>13.5929223</v>
      </c>
      <c r="R66" s="9">
        <f t="shared" ref="R66" si="61">O66-Q66</f>
        <v>2.4219111000000009</v>
      </c>
      <c r="S66" s="9">
        <f t="shared" ref="S66" si="62">P66</f>
        <v>0.26187801001365385</v>
      </c>
      <c r="T66" s="8">
        <f t="shared" ref="T66" si="63">2^(-R66)</f>
        <v>0.18660879653824783</v>
      </c>
      <c r="U66" s="9">
        <f t="shared" ref="U66" si="64">LOG(T66,2)</f>
        <v>-2.4219111000000009</v>
      </c>
    </row>
    <row r="67" spans="1:25" ht="16" x14ac:dyDescent="0.2">
      <c r="A67" s="29"/>
      <c r="B67"/>
      <c r="C67"/>
      <c r="D67" t="s">
        <v>135</v>
      </c>
      <c r="E67" s="71">
        <v>36</v>
      </c>
      <c r="F67"/>
      <c r="G67" t="s">
        <v>103</v>
      </c>
      <c r="H67" t="s">
        <v>119</v>
      </c>
      <c r="I67" t="s">
        <v>1</v>
      </c>
      <c r="J67" t="s">
        <v>1</v>
      </c>
      <c r="K67" t="s">
        <v>1</v>
      </c>
      <c r="L67" s="25">
        <v>22.518726348876953</v>
      </c>
      <c r="M67" s="25">
        <v>22.339055999999999</v>
      </c>
      <c r="N67" s="25">
        <v>0.26056615</v>
      </c>
      <c r="O67" s="9"/>
      <c r="P67" s="9"/>
      <c r="Q67" s="6"/>
      <c r="R67" s="9"/>
      <c r="S67" s="9"/>
      <c r="T67" s="8"/>
      <c r="U67" s="9"/>
    </row>
    <row r="68" spans="1:25" ht="16" x14ac:dyDescent="0.2">
      <c r="A68" s="29"/>
      <c r="B68"/>
      <c r="C68"/>
      <c r="D68" t="s">
        <v>135</v>
      </c>
      <c r="E68" s="71">
        <v>36</v>
      </c>
      <c r="F68"/>
      <c r="G68" t="s">
        <v>103</v>
      </c>
      <c r="H68" t="s">
        <v>119</v>
      </c>
      <c r="I68" t="s">
        <v>1</v>
      </c>
      <c r="J68" t="s">
        <v>1</v>
      </c>
      <c r="K68" t="s">
        <v>1</v>
      </c>
      <c r="L68" s="25">
        <v>22.040214538574219</v>
      </c>
      <c r="M68" s="25">
        <v>22.339055999999999</v>
      </c>
      <c r="N68" s="25">
        <v>0.26056615</v>
      </c>
      <c r="O68" s="9"/>
      <c r="P68" s="9"/>
      <c r="Q68" s="6"/>
      <c r="R68" s="9"/>
      <c r="S68" s="9"/>
      <c r="T68" s="8"/>
      <c r="U68" s="9"/>
    </row>
    <row r="69" spans="1:25" ht="16" x14ac:dyDescent="0.2">
      <c r="A69" s="29"/>
      <c r="B69">
        <v>48</v>
      </c>
      <c r="C69" t="s">
        <v>2</v>
      </c>
      <c r="D69" t="s">
        <v>135</v>
      </c>
      <c r="E69" s="71">
        <v>36</v>
      </c>
      <c r="F69"/>
      <c r="G69" t="s">
        <v>128</v>
      </c>
      <c r="H69" t="s">
        <v>119</v>
      </c>
      <c r="I69" s="25">
        <v>0.31301337000000001</v>
      </c>
      <c r="J69" s="25">
        <v>0.27147623999999998</v>
      </c>
      <c r="K69" s="25">
        <v>0.3609059</v>
      </c>
      <c r="L69" s="25">
        <v>20.986778259277344</v>
      </c>
      <c r="M69" s="25">
        <v>20.948568000000002</v>
      </c>
      <c r="N69" s="25">
        <v>0.1254323</v>
      </c>
      <c r="O69" s="9">
        <f>M69-M72</f>
        <v>14.624345400000003</v>
      </c>
      <c r="P69" s="9">
        <f>SQRT(N69^2+N72^2)</f>
        <v>0.12813522344062495</v>
      </c>
      <c r="Q69" s="44">
        <f>Q$9</f>
        <v>12.049280300000001</v>
      </c>
      <c r="R69" s="9">
        <f t="shared" ref="R69" si="65">O69-Q69</f>
        <v>2.5750651000000016</v>
      </c>
      <c r="S69" s="9">
        <f t="shared" ref="S69" si="66">P69</f>
        <v>0.12813522344062495</v>
      </c>
      <c r="T69" s="8">
        <f t="shared" ref="T69" si="67">2^(-R69)</f>
        <v>0.16781399025807892</v>
      </c>
      <c r="U69" s="9">
        <f t="shared" ref="U69" si="68">LOG(T69,2)</f>
        <v>-2.5750651000000016</v>
      </c>
    </row>
    <row r="70" spans="1:25" ht="16" x14ac:dyDescent="0.2">
      <c r="A70" s="29"/>
      <c r="B70">
        <v>60</v>
      </c>
      <c r="C70" t="s">
        <v>9</v>
      </c>
      <c r="D70" t="s">
        <v>135</v>
      </c>
      <c r="E70" s="71">
        <v>36</v>
      </c>
      <c r="F70"/>
      <c r="G70" t="s">
        <v>128</v>
      </c>
      <c r="H70" t="s">
        <v>119</v>
      </c>
      <c r="I70" s="25">
        <v>0.31301337000000001</v>
      </c>
      <c r="J70" s="25">
        <v>0.27147623999999998</v>
      </c>
      <c r="K70" s="25">
        <v>0.3609059</v>
      </c>
      <c r="L70" s="25">
        <v>20.808475494384766</v>
      </c>
      <c r="M70" s="25">
        <v>20.948568000000002</v>
      </c>
      <c r="N70" s="25">
        <v>0.1254323</v>
      </c>
      <c r="O70" s="9"/>
      <c r="P70" s="9"/>
      <c r="Q70" s="6"/>
      <c r="R70" s="9"/>
      <c r="S70" s="9"/>
      <c r="T70" s="8"/>
      <c r="U70" s="9"/>
    </row>
    <row r="71" spans="1:25" ht="16" x14ac:dyDescent="0.2">
      <c r="A71" s="29"/>
      <c r="B71">
        <v>72</v>
      </c>
      <c r="C71" t="s">
        <v>8</v>
      </c>
      <c r="D71" t="s">
        <v>135</v>
      </c>
      <c r="E71" s="71">
        <v>36</v>
      </c>
      <c r="F71"/>
      <c r="G71" t="s">
        <v>128</v>
      </c>
      <c r="H71" t="s">
        <v>119</v>
      </c>
      <c r="I71" s="25">
        <v>0.31301337000000001</v>
      </c>
      <c r="J71" s="25">
        <v>0.27147623999999998</v>
      </c>
      <c r="K71" s="25">
        <v>0.3609059</v>
      </c>
      <c r="L71" s="25">
        <v>21.050453186035156</v>
      </c>
      <c r="M71" s="25">
        <v>20.948568000000002</v>
      </c>
      <c r="N71" s="25">
        <v>0.1254323</v>
      </c>
      <c r="O71" s="9"/>
      <c r="P71" s="9"/>
      <c r="Q71" s="6"/>
      <c r="R71" s="9"/>
      <c r="S71" s="9"/>
      <c r="T71" s="8"/>
      <c r="U71" s="9"/>
    </row>
    <row r="72" spans="1:25" s="43" customFormat="1" ht="16" x14ac:dyDescent="0.2">
      <c r="A72" s="29"/>
      <c r="B72">
        <v>12</v>
      </c>
      <c r="C72" t="s">
        <v>12</v>
      </c>
      <c r="D72" t="s">
        <v>135</v>
      </c>
      <c r="E72" s="71">
        <v>36</v>
      </c>
      <c r="F72"/>
      <c r="G72" t="s">
        <v>125</v>
      </c>
      <c r="H72" t="s">
        <v>119</v>
      </c>
      <c r="I72" t="s">
        <v>1</v>
      </c>
      <c r="J72" t="s">
        <v>1</v>
      </c>
      <c r="K72" t="s">
        <v>1</v>
      </c>
      <c r="L72" s="25">
        <v>6.3348736763000488</v>
      </c>
      <c r="M72" s="25">
        <v>6.3242225999999997</v>
      </c>
      <c r="N72" s="25">
        <v>2.6179641E-2</v>
      </c>
      <c r="O72" s="42"/>
      <c r="P72" s="42"/>
      <c r="Q72" s="44"/>
      <c r="R72" s="42"/>
      <c r="S72" s="42"/>
      <c r="T72" s="42"/>
      <c r="U72" s="42"/>
      <c r="V72" s="43" t="s">
        <v>1</v>
      </c>
      <c r="W72" s="45"/>
      <c r="X72" s="45"/>
      <c r="Y72" s="45"/>
    </row>
    <row r="73" spans="1:25" s="43" customFormat="1" ht="16" x14ac:dyDescent="0.2">
      <c r="A73" s="29"/>
      <c r="B73">
        <v>24</v>
      </c>
      <c r="C73" t="s">
        <v>11</v>
      </c>
      <c r="D73" t="s">
        <v>135</v>
      </c>
      <c r="E73" s="71">
        <v>36</v>
      </c>
      <c r="F73"/>
      <c r="G73" t="s">
        <v>125</v>
      </c>
      <c r="H73" t="s">
        <v>119</v>
      </c>
      <c r="I73" t="s">
        <v>1</v>
      </c>
      <c r="J73" t="s">
        <v>1</v>
      </c>
      <c r="K73" t="s">
        <v>1</v>
      </c>
      <c r="L73" s="25">
        <v>6.3433980941772461</v>
      </c>
      <c r="M73" s="25">
        <v>6.3242225999999997</v>
      </c>
      <c r="N73" s="25">
        <v>2.6179641E-2</v>
      </c>
      <c r="O73" s="42"/>
      <c r="P73" s="44"/>
      <c r="Q73" s="44"/>
      <c r="R73" s="44"/>
      <c r="S73" s="44"/>
      <c r="T73" s="44"/>
      <c r="U73" s="44"/>
      <c r="V73" s="43" t="s">
        <v>1</v>
      </c>
      <c r="W73" s="45"/>
      <c r="X73" s="45"/>
      <c r="Y73" s="45"/>
    </row>
    <row r="74" spans="1:25" s="48" customFormat="1" ht="16" x14ac:dyDescent="0.2">
      <c r="A74" s="30"/>
      <c r="B74">
        <v>36</v>
      </c>
      <c r="C74" t="s">
        <v>10</v>
      </c>
      <c r="D74" t="s">
        <v>135</v>
      </c>
      <c r="E74" s="71">
        <v>36</v>
      </c>
      <c r="F74"/>
      <c r="G74" t="s">
        <v>125</v>
      </c>
      <c r="H74" t="s">
        <v>119</v>
      </c>
      <c r="I74" t="s">
        <v>1</v>
      </c>
      <c r="J74" t="s">
        <v>1</v>
      </c>
      <c r="K74" t="s">
        <v>1</v>
      </c>
      <c r="L74" s="25">
        <v>6.2943964004516602</v>
      </c>
      <c r="M74" s="25">
        <v>6.3242225999999997</v>
      </c>
      <c r="N74" s="25">
        <v>2.6179641E-2</v>
      </c>
      <c r="O74" s="42"/>
      <c r="P74" s="44"/>
      <c r="Q74" s="47"/>
      <c r="R74" s="44"/>
      <c r="S74" s="44"/>
      <c r="T74" s="44"/>
      <c r="U74" s="44"/>
      <c r="V74" s="48" t="s">
        <v>1</v>
      </c>
      <c r="W74" s="49"/>
      <c r="X74" s="49"/>
      <c r="Y74" s="49"/>
    </row>
    <row r="75" spans="1:25" ht="16" x14ac:dyDescent="0.2">
      <c r="A75" s="35" t="s">
        <v>110</v>
      </c>
      <c r="B75">
        <v>85</v>
      </c>
      <c r="C75" t="s">
        <v>124</v>
      </c>
      <c r="D75" t="s">
        <v>110</v>
      </c>
      <c r="E75" s="71"/>
      <c r="F75"/>
      <c r="G75" t="s">
        <v>125</v>
      </c>
      <c r="H75" t="s">
        <v>119</v>
      </c>
      <c r="I75" t="s">
        <v>1</v>
      </c>
      <c r="J75" t="s">
        <v>1</v>
      </c>
      <c r="K75" t="s">
        <v>1</v>
      </c>
      <c r="L75" s="25">
        <v>36.459831237792969</v>
      </c>
      <c r="M75" t="s">
        <v>1</v>
      </c>
      <c r="N75" t="s">
        <v>1</v>
      </c>
      <c r="O75" s="14"/>
      <c r="P75" s="38"/>
      <c r="Q75" s="38"/>
      <c r="R75" s="38"/>
      <c r="S75" s="38"/>
      <c r="T75" s="39"/>
      <c r="U75" s="38"/>
    </row>
    <row r="76" spans="1:25" ht="16" x14ac:dyDescent="0.2">
      <c r="B76">
        <v>86</v>
      </c>
      <c r="C76" t="s">
        <v>126</v>
      </c>
      <c r="D76" t="s">
        <v>110</v>
      </c>
      <c r="E76" s="71"/>
      <c r="F76"/>
      <c r="G76" t="s">
        <v>125</v>
      </c>
      <c r="H76" t="s">
        <v>119</v>
      </c>
      <c r="I76" t="s">
        <v>1</v>
      </c>
      <c r="J76" t="s">
        <v>1</v>
      </c>
      <c r="K76" t="s">
        <v>1</v>
      </c>
      <c r="L76" t="s">
        <v>111</v>
      </c>
      <c r="M76" t="s">
        <v>1</v>
      </c>
      <c r="N76" t="s">
        <v>1</v>
      </c>
      <c r="O76" s="9"/>
      <c r="P76" s="6"/>
      <c r="Q76" s="6"/>
      <c r="R76" s="9"/>
      <c r="S76" s="9"/>
      <c r="T76" s="8"/>
      <c r="U76" s="9"/>
    </row>
    <row r="77" spans="1:25" ht="16" x14ac:dyDescent="0.2">
      <c r="B77">
        <v>87</v>
      </c>
      <c r="C77" t="s">
        <v>127</v>
      </c>
      <c r="D77" t="s">
        <v>110</v>
      </c>
      <c r="E77" s="71"/>
      <c r="F77"/>
      <c r="G77" t="s">
        <v>125</v>
      </c>
      <c r="H77" t="s">
        <v>119</v>
      </c>
      <c r="I77" t="s">
        <v>1</v>
      </c>
      <c r="J77" t="s">
        <v>1</v>
      </c>
      <c r="K77" t="s">
        <v>1</v>
      </c>
      <c r="L77" t="s">
        <v>111</v>
      </c>
      <c r="M77" t="s">
        <v>1</v>
      </c>
      <c r="N77" t="s">
        <v>1</v>
      </c>
      <c r="O77" s="9"/>
      <c r="P77" s="6"/>
      <c r="Q77" s="6"/>
      <c r="R77" s="9"/>
      <c r="S77" s="9"/>
      <c r="T77" s="8"/>
      <c r="U77" s="9"/>
    </row>
    <row r="78" spans="1:25" ht="16" x14ac:dyDescent="0.2">
      <c r="B78">
        <v>88</v>
      </c>
      <c r="C78" t="s">
        <v>129</v>
      </c>
      <c r="D78" t="s">
        <v>110</v>
      </c>
      <c r="E78" s="71"/>
      <c r="F78"/>
      <c r="G78" t="s">
        <v>128</v>
      </c>
      <c r="H78" t="s">
        <v>119</v>
      </c>
      <c r="I78" t="s">
        <v>1</v>
      </c>
      <c r="J78" t="s">
        <v>1</v>
      </c>
      <c r="K78" t="s">
        <v>1</v>
      </c>
      <c r="L78" s="25">
        <v>38.5997314453125</v>
      </c>
      <c r="M78" t="s">
        <v>1</v>
      </c>
      <c r="N78" t="s">
        <v>1</v>
      </c>
      <c r="O78" s="9"/>
      <c r="P78" s="6"/>
    </row>
    <row r="79" spans="1:25" ht="16" x14ac:dyDescent="0.2">
      <c r="B79">
        <v>89</v>
      </c>
      <c r="C79" t="s">
        <v>150</v>
      </c>
      <c r="D79" t="s">
        <v>110</v>
      </c>
      <c r="E79" s="71"/>
      <c r="F79"/>
      <c r="G79" t="s">
        <v>128</v>
      </c>
      <c r="H79" t="s">
        <v>119</v>
      </c>
      <c r="I79" t="s">
        <v>1</v>
      </c>
      <c r="J79" t="s">
        <v>1</v>
      </c>
      <c r="K79" t="s">
        <v>1</v>
      </c>
      <c r="L79" t="s">
        <v>111</v>
      </c>
      <c r="M79" t="s">
        <v>1</v>
      </c>
      <c r="N79" t="s">
        <v>1</v>
      </c>
      <c r="O79" s="9"/>
      <c r="P79" s="6"/>
    </row>
    <row r="80" spans="1:25" ht="16" x14ac:dyDescent="0.2">
      <c r="B80">
        <v>90</v>
      </c>
      <c r="C80" t="s">
        <v>151</v>
      </c>
      <c r="D80" t="s">
        <v>110</v>
      </c>
      <c r="E80" s="71"/>
      <c r="F80"/>
      <c r="G80" t="s">
        <v>128</v>
      </c>
      <c r="H80" t="s">
        <v>119</v>
      </c>
      <c r="I80" t="s">
        <v>1</v>
      </c>
      <c r="J80" t="s">
        <v>1</v>
      </c>
      <c r="K80" t="s">
        <v>1</v>
      </c>
      <c r="L80" t="s">
        <v>111</v>
      </c>
      <c r="M80" t="s">
        <v>1</v>
      </c>
      <c r="N80" t="s">
        <v>1</v>
      </c>
      <c r="O80" s="9"/>
      <c r="P80" s="6"/>
    </row>
    <row r="81" spans="2:14" ht="16" x14ac:dyDescent="0.2">
      <c r="B81"/>
      <c r="C81"/>
      <c r="D81" t="s">
        <v>110</v>
      </c>
      <c r="E81"/>
      <c r="F81"/>
      <c r="G81" t="s">
        <v>120</v>
      </c>
      <c r="H81" t="s">
        <v>119</v>
      </c>
      <c r="I81" t="s">
        <v>1</v>
      </c>
      <c r="J81" t="s">
        <v>1</v>
      </c>
      <c r="K81" t="s">
        <v>1</v>
      </c>
      <c r="L81" t="s">
        <v>111</v>
      </c>
      <c r="M81" t="s">
        <v>1</v>
      </c>
      <c r="N81" t="s">
        <v>1</v>
      </c>
    </row>
    <row r="82" spans="2:14" ht="16" x14ac:dyDescent="0.2">
      <c r="B82"/>
      <c r="C82"/>
      <c r="D82" t="s">
        <v>110</v>
      </c>
      <c r="E82"/>
      <c r="F82"/>
      <c r="G82" t="s">
        <v>120</v>
      </c>
      <c r="H82" t="s">
        <v>119</v>
      </c>
      <c r="I82" t="s">
        <v>1</v>
      </c>
      <c r="J82" t="s">
        <v>1</v>
      </c>
      <c r="K82" t="s">
        <v>1</v>
      </c>
      <c r="L82" t="s">
        <v>111</v>
      </c>
      <c r="M82" t="s">
        <v>1</v>
      </c>
      <c r="N82" t="s">
        <v>1</v>
      </c>
    </row>
    <row r="83" spans="2:14" ht="16" x14ac:dyDescent="0.2">
      <c r="B83"/>
      <c r="C83"/>
      <c r="D83" t="s">
        <v>110</v>
      </c>
      <c r="E83"/>
      <c r="F83"/>
      <c r="G83" t="s">
        <v>120</v>
      </c>
      <c r="H83" t="s">
        <v>119</v>
      </c>
      <c r="I83" t="s">
        <v>1</v>
      </c>
      <c r="J83" t="s">
        <v>1</v>
      </c>
      <c r="K83" t="s">
        <v>1</v>
      </c>
      <c r="L83" t="s">
        <v>111</v>
      </c>
      <c r="M83" t="s">
        <v>1</v>
      </c>
      <c r="N83" t="s">
        <v>1</v>
      </c>
    </row>
    <row r="84" spans="2:14" ht="16" x14ac:dyDescent="0.2">
      <c r="B84"/>
      <c r="C84"/>
      <c r="D84" t="s">
        <v>110</v>
      </c>
      <c r="E84"/>
      <c r="F84"/>
      <c r="G84" t="s">
        <v>103</v>
      </c>
      <c r="H84" t="s">
        <v>119</v>
      </c>
      <c r="I84" t="s">
        <v>1</v>
      </c>
      <c r="J84" t="s">
        <v>1</v>
      </c>
      <c r="K84" t="s">
        <v>1</v>
      </c>
      <c r="L84" s="25">
        <v>37.374233245849609</v>
      </c>
      <c r="M84" t="s">
        <v>1</v>
      </c>
      <c r="N84" t="s">
        <v>1</v>
      </c>
    </row>
    <row r="85" spans="2:14" ht="16" x14ac:dyDescent="0.2">
      <c r="B85"/>
      <c r="C85"/>
      <c r="D85" t="s">
        <v>110</v>
      </c>
      <c r="E85"/>
      <c r="F85"/>
      <c r="G85" t="s">
        <v>103</v>
      </c>
      <c r="H85" t="s">
        <v>119</v>
      </c>
      <c r="I85" t="s">
        <v>1</v>
      </c>
      <c r="J85" t="s">
        <v>1</v>
      </c>
      <c r="K85" t="s">
        <v>1</v>
      </c>
      <c r="L85" s="25">
        <v>39.537631988525391</v>
      </c>
      <c r="M85" t="s">
        <v>1</v>
      </c>
      <c r="N85" t="s">
        <v>1</v>
      </c>
    </row>
    <row r="86" spans="2:14" ht="16" x14ac:dyDescent="0.2">
      <c r="B86"/>
      <c r="C86"/>
      <c r="D86" t="s">
        <v>110</v>
      </c>
      <c r="E86"/>
      <c r="F86"/>
      <c r="G86" t="s">
        <v>103</v>
      </c>
      <c r="H86" t="s">
        <v>119</v>
      </c>
      <c r="I86" t="s">
        <v>1</v>
      </c>
      <c r="J86" t="s">
        <v>1</v>
      </c>
      <c r="K86" t="s">
        <v>1</v>
      </c>
      <c r="L86" s="25">
        <v>38.025856018066406</v>
      </c>
      <c r="M86" t="s">
        <v>1</v>
      </c>
      <c r="N86" t="s">
        <v>1</v>
      </c>
    </row>
  </sheetData>
  <mergeCells count="2">
    <mergeCell ref="I1:N1"/>
    <mergeCell ref="O1:R1"/>
  </mergeCells>
  <pageMargins left="0.75" right="0.75" top="1" bottom="1" header="0.5" footer="0.5"/>
  <pageSetup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CAE78C-FDE1-A047-AD55-1E435494C013}">
  <dimension ref="A1:X58"/>
  <sheetViews>
    <sheetView zoomScale="137" zoomScaleNormal="100" workbookViewId="0">
      <selection activeCell="M3" sqref="M3"/>
    </sheetView>
  </sheetViews>
  <sheetFormatPr baseColWidth="10" defaultColWidth="8.83203125" defaultRowHeight="13" x14ac:dyDescent="0.15"/>
  <cols>
    <col min="1" max="1" width="26.6640625" style="2" customWidth="1"/>
    <col min="2" max="2" width="10.5" style="1" customWidth="1"/>
    <col min="3" max="3" width="11" style="1" bestFit="1" customWidth="1"/>
    <col min="4" max="4" width="12" style="15" bestFit="1" customWidth="1"/>
    <col min="5" max="5" width="11.1640625" style="1" bestFit="1" customWidth="1"/>
    <col min="6" max="6" width="11.1640625" style="1" customWidth="1"/>
    <col min="7" max="7" width="10" style="1" customWidth="1"/>
    <col min="8" max="8" width="6.83203125" style="1" customWidth="1"/>
    <col min="9" max="9" width="7.33203125" style="1" customWidth="1"/>
    <col min="10" max="10" width="6.6640625" style="24" bestFit="1" customWidth="1"/>
    <col min="11" max="11" width="7.6640625" style="24" bestFit="1" customWidth="1"/>
    <col min="12" max="12" width="5.6640625" style="15" bestFit="1" customWidth="1"/>
    <col min="13" max="14" width="10.83203125" style="2" customWidth="1"/>
    <col min="15" max="17" width="12.1640625" style="2" customWidth="1"/>
    <col min="18" max="18" width="12.1640625" style="3" customWidth="1"/>
    <col min="19" max="19" width="12.1640625" style="2" customWidth="1"/>
    <col min="20" max="20" width="7.33203125" style="1" bestFit="1" customWidth="1"/>
    <col min="21" max="21" width="12.1640625" style="1" bestFit="1" customWidth="1"/>
    <col min="22" max="22" width="10.1640625" style="1" bestFit="1" customWidth="1"/>
    <col min="23" max="23" width="11.83203125" style="1" bestFit="1" customWidth="1"/>
    <col min="24" max="16384" width="8.83203125" style="1"/>
  </cols>
  <sheetData>
    <row r="1" spans="1:23" x14ac:dyDescent="0.15">
      <c r="G1" s="75" t="s">
        <v>112</v>
      </c>
      <c r="H1" s="75"/>
      <c r="I1" s="75"/>
      <c r="J1" s="75"/>
      <c r="K1" s="75"/>
      <c r="L1" s="75"/>
      <c r="M1" s="76" t="s">
        <v>113</v>
      </c>
      <c r="N1" s="76"/>
      <c r="O1" s="76"/>
      <c r="P1" s="76"/>
      <c r="Q1" s="32"/>
    </row>
    <row r="2" spans="1:23" x14ac:dyDescent="0.15">
      <c r="A2" s="22" t="s">
        <v>97</v>
      </c>
      <c r="B2" s="1" t="s">
        <v>99</v>
      </c>
      <c r="C2" s="1" t="s">
        <v>98</v>
      </c>
      <c r="D2" s="15" t="s">
        <v>96</v>
      </c>
      <c r="E2" s="1" t="s">
        <v>95</v>
      </c>
      <c r="F2" s="1" t="s">
        <v>100</v>
      </c>
      <c r="G2" s="4" t="s">
        <v>94</v>
      </c>
      <c r="H2" s="1" t="s">
        <v>93</v>
      </c>
      <c r="I2" s="1" t="s">
        <v>92</v>
      </c>
      <c r="J2" s="24" t="s">
        <v>91</v>
      </c>
      <c r="K2" s="24" t="s">
        <v>90</v>
      </c>
      <c r="L2" s="15" t="s">
        <v>89</v>
      </c>
      <c r="M2" s="33" t="s">
        <v>115</v>
      </c>
      <c r="N2" s="2" t="s">
        <v>117</v>
      </c>
      <c r="O2" s="2" t="s">
        <v>116</v>
      </c>
      <c r="P2" s="33" t="s">
        <v>88</v>
      </c>
      <c r="Q2" s="2" t="s">
        <v>118</v>
      </c>
      <c r="R2" s="3" t="s">
        <v>87</v>
      </c>
      <c r="S2" s="2" t="s">
        <v>86</v>
      </c>
      <c r="T2" s="1" t="s">
        <v>85</v>
      </c>
      <c r="U2" s="1" t="s">
        <v>84</v>
      </c>
      <c r="V2" s="1" t="s">
        <v>83</v>
      </c>
      <c r="W2" s="1" t="s">
        <v>82</v>
      </c>
    </row>
    <row r="3" spans="1:23" s="13" customFormat="1" ht="16" x14ac:dyDescent="0.2">
      <c r="A3" s="19" t="s">
        <v>101</v>
      </c>
      <c r="B3">
        <v>37</v>
      </c>
      <c r="C3" t="s">
        <v>45</v>
      </c>
      <c r="D3" t="s">
        <v>75</v>
      </c>
      <c r="E3" t="s">
        <v>103</v>
      </c>
      <c r="F3" t="s">
        <v>104</v>
      </c>
      <c r="G3" t="s">
        <v>1</v>
      </c>
      <c r="H3" t="s">
        <v>1</v>
      </c>
      <c r="I3" t="s">
        <v>1</v>
      </c>
      <c r="J3" s="25">
        <v>25.363933563232422</v>
      </c>
      <c r="K3" s="25">
        <v>25.160833</v>
      </c>
      <c r="L3" s="25">
        <v>0.18083515999999999</v>
      </c>
      <c r="M3" s="9">
        <f>K9-K3</f>
        <v>-10.788690000000001</v>
      </c>
      <c r="N3" s="9">
        <f>SQRT(L3^2+L9^2)</f>
        <v>0.20039080729581182</v>
      </c>
      <c r="O3" s="18">
        <f>M3</f>
        <v>-10.788690000000001</v>
      </c>
      <c r="P3" s="9">
        <f>M3-O3</f>
        <v>0</v>
      </c>
      <c r="Q3" s="9">
        <f>N3</f>
        <v>0.20039080729581182</v>
      </c>
      <c r="R3" s="8">
        <f>2^(-P3)</f>
        <v>1</v>
      </c>
      <c r="S3" s="9">
        <f>LOG(R3,2)</f>
        <v>0</v>
      </c>
      <c r="T3" s="13" t="s">
        <v>1</v>
      </c>
    </row>
    <row r="4" spans="1:23" ht="16" x14ac:dyDescent="0.2">
      <c r="A4" s="20" t="s">
        <v>102</v>
      </c>
      <c r="B4">
        <v>49</v>
      </c>
      <c r="C4" t="s">
        <v>78</v>
      </c>
      <c r="D4" t="s">
        <v>75</v>
      </c>
      <c r="E4" t="s">
        <v>103</v>
      </c>
      <c r="F4" t="s">
        <v>104</v>
      </c>
      <c r="G4" t="s">
        <v>1</v>
      </c>
      <c r="H4" t="s">
        <v>1</v>
      </c>
      <c r="I4" t="s">
        <v>1</v>
      </c>
      <c r="J4" s="25">
        <v>25.101274490356445</v>
      </c>
      <c r="K4" s="25">
        <v>25.160833</v>
      </c>
      <c r="L4" s="25">
        <v>0.18083515999999999</v>
      </c>
      <c r="M4" s="9"/>
      <c r="N4" s="9"/>
      <c r="O4" s="9"/>
      <c r="P4" s="9"/>
      <c r="Q4" s="9"/>
      <c r="R4" s="8"/>
      <c r="S4" s="9"/>
      <c r="T4" s="1" t="s">
        <v>1</v>
      </c>
    </row>
    <row r="5" spans="1:23" ht="16" x14ac:dyDescent="0.2">
      <c r="A5" s="2" t="s">
        <v>114</v>
      </c>
      <c r="B5">
        <v>61</v>
      </c>
      <c r="C5" t="s">
        <v>77</v>
      </c>
      <c r="D5" t="s">
        <v>75</v>
      </c>
      <c r="E5" t="s">
        <v>103</v>
      </c>
      <c r="F5" t="s">
        <v>104</v>
      </c>
      <c r="G5" t="s">
        <v>1</v>
      </c>
      <c r="H5" t="s">
        <v>1</v>
      </c>
      <c r="I5" t="s">
        <v>1</v>
      </c>
      <c r="J5" s="25">
        <v>25.01728630065918</v>
      </c>
      <c r="K5" s="25">
        <v>25.160833</v>
      </c>
      <c r="L5" s="25">
        <v>0.18083515999999999</v>
      </c>
      <c r="M5" s="9"/>
      <c r="N5" s="9"/>
      <c r="O5" s="9"/>
      <c r="P5" s="9"/>
      <c r="Q5" s="9"/>
      <c r="R5" s="8"/>
      <c r="S5" s="9"/>
    </row>
    <row r="6" spans="1:23" ht="16" x14ac:dyDescent="0.2">
      <c r="B6">
        <v>41</v>
      </c>
      <c r="C6" t="s">
        <v>44</v>
      </c>
      <c r="D6" t="s">
        <v>75</v>
      </c>
      <c r="E6" t="s">
        <v>105</v>
      </c>
      <c r="F6" t="s">
        <v>104</v>
      </c>
      <c r="G6" s="25">
        <v>0.78407990000000005</v>
      </c>
      <c r="H6" s="25">
        <v>0.63796615999999995</v>
      </c>
      <c r="I6" s="25">
        <v>0.96365829999999997</v>
      </c>
      <c r="J6" s="25">
        <v>25.083917617797852</v>
      </c>
      <c r="K6" s="25">
        <v>25.05396</v>
      </c>
      <c r="L6" s="25">
        <v>4.1806083000000001E-2</v>
      </c>
      <c r="M6" s="9">
        <f>K9-K6</f>
        <v>-10.681817000000001</v>
      </c>
      <c r="N6" s="9">
        <f>SQRT(L6^2+L9^2)</f>
        <v>9.5931585686073642E-2</v>
      </c>
      <c r="O6" s="18">
        <f>M6</f>
        <v>-10.681817000000001</v>
      </c>
      <c r="P6" s="9">
        <f>M6-O6</f>
        <v>0</v>
      </c>
      <c r="Q6" s="9">
        <f>N6</f>
        <v>9.5931585686073642E-2</v>
      </c>
      <c r="R6" s="8">
        <f>2^(-P6)</f>
        <v>1</v>
      </c>
      <c r="S6" s="9"/>
    </row>
    <row r="7" spans="1:23" ht="16" x14ac:dyDescent="0.2">
      <c r="B7">
        <v>53</v>
      </c>
      <c r="C7" t="s">
        <v>66</v>
      </c>
      <c r="D7" t="s">
        <v>75</v>
      </c>
      <c r="E7" t="s">
        <v>105</v>
      </c>
      <c r="F7" t="s">
        <v>104</v>
      </c>
      <c r="G7" s="25">
        <v>0.78407990000000005</v>
      </c>
      <c r="H7" s="25">
        <v>0.63796615999999995</v>
      </c>
      <c r="I7" s="25">
        <v>0.96365829999999997</v>
      </c>
      <c r="J7" s="25">
        <v>25.006198883056641</v>
      </c>
      <c r="K7" s="25">
        <v>25.05396</v>
      </c>
      <c r="L7" s="25">
        <v>4.1806083000000001E-2</v>
      </c>
      <c r="M7" s="9"/>
      <c r="N7" s="9"/>
      <c r="O7" s="9"/>
      <c r="P7" s="9"/>
      <c r="Q7" s="9"/>
      <c r="R7" s="8"/>
      <c r="S7" s="9"/>
    </row>
    <row r="8" spans="1:23" ht="16" x14ac:dyDescent="0.2">
      <c r="B8">
        <v>65</v>
      </c>
      <c r="C8" t="s">
        <v>65</v>
      </c>
      <c r="D8" t="s">
        <v>75</v>
      </c>
      <c r="E8" t="s">
        <v>105</v>
      </c>
      <c r="F8" t="s">
        <v>104</v>
      </c>
      <c r="G8" s="25">
        <v>0.78407990000000005</v>
      </c>
      <c r="H8" s="25">
        <v>0.63796615999999995</v>
      </c>
      <c r="I8" s="25">
        <v>0.96365829999999997</v>
      </c>
      <c r="J8" s="25">
        <v>25.071762084960938</v>
      </c>
      <c r="K8" s="25">
        <v>25.05396</v>
      </c>
      <c r="L8" s="25">
        <v>4.1806083000000001E-2</v>
      </c>
      <c r="M8" s="9"/>
      <c r="N8" s="9"/>
      <c r="O8" s="9"/>
      <c r="P8" s="9"/>
      <c r="Q8" s="9"/>
      <c r="R8" s="8"/>
      <c r="S8" s="9"/>
    </row>
    <row r="9" spans="1:23" ht="16" x14ac:dyDescent="0.2">
      <c r="B9">
        <v>45</v>
      </c>
      <c r="C9" t="s">
        <v>43</v>
      </c>
      <c r="D9" t="s">
        <v>75</v>
      </c>
      <c r="E9" t="s">
        <v>106</v>
      </c>
      <c r="F9" t="s">
        <v>104</v>
      </c>
      <c r="G9" s="25">
        <v>0.89844716000000002</v>
      </c>
      <c r="H9" s="25">
        <v>0.68805720000000004</v>
      </c>
      <c r="I9" s="25">
        <v>1.1731689000000001</v>
      </c>
      <c r="J9" s="25">
        <v>14.311089515686035</v>
      </c>
      <c r="K9" s="25">
        <v>14.372142999999999</v>
      </c>
      <c r="L9" s="25">
        <v>8.6343039999999996E-2</v>
      </c>
      <c r="M9" s="9"/>
      <c r="N9" s="9"/>
      <c r="O9" s="9"/>
      <c r="P9" s="9"/>
      <c r="Q9" s="9"/>
      <c r="R9" s="8"/>
      <c r="S9" s="9"/>
      <c r="T9" s="1" t="s">
        <v>1</v>
      </c>
    </row>
    <row r="10" spans="1:23" ht="16" x14ac:dyDescent="0.2">
      <c r="B10">
        <v>57</v>
      </c>
      <c r="C10" t="s">
        <v>53</v>
      </c>
      <c r="D10" t="s">
        <v>75</v>
      </c>
      <c r="E10" t="s">
        <v>106</v>
      </c>
      <c r="F10" t="s">
        <v>104</v>
      </c>
      <c r="G10" s="25">
        <v>0.89844716000000002</v>
      </c>
      <c r="H10" s="25">
        <v>0.68805720000000004</v>
      </c>
      <c r="I10" s="25">
        <v>1.1731689000000001</v>
      </c>
      <c r="J10" s="25">
        <v>14.433197021484375</v>
      </c>
      <c r="K10" s="25">
        <v>14.372142999999999</v>
      </c>
      <c r="L10" s="25">
        <v>8.6343039999999996E-2</v>
      </c>
      <c r="M10" s="9"/>
      <c r="N10" s="6"/>
      <c r="O10" s="6"/>
      <c r="P10" s="6"/>
      <c r="Q10" s="6"/>
      <c r="R10" s="7"/>
      <c r="S10" s="6"/>
      <c r="T10" s="1" t="s">
        <v>1</v>
      </c>
      <c r="U10" s="5"/>
      <c r="V10" s="5"/>
      <c r="W10" s="5"/>
    </row>
    <row r="11" spans="1:23" ht="16" x14ac:dyDescent="0.2">
      <c r="B11">
        <v>69</v>
      </c>
      <c r="C11" t="s">
        <v>52</v>
      </c>
      <c r="D11" t="s">
        <v>75</v>
      </c>
      <c r="E11" t="s">
        <v>106</v>
      </c>
      <c r="F11" t="s">
        <v>104</v>
      </c>
      <c r="G11" t="s">
        <v>1</v>
      </c>
      <c r="H11" t="s">
        <v>1</v>
      </c>
      <c r="I11" t="s">
        <v>1</v>
      </c>
      <c r="J11" t="s">
        <v>111</v>
      </c>
      <c r="K11" s="25">
        <v>14.372142999999999</v>
      </c>
      <c r="L11" s="25">
        <v>8.6343039999999996E-2</v>
      </c>
      <c r="M11" s="9"/>
      <c r="N11" s="6"/>
      <c r="O11" s="6"/>
      <c r="P11" s="6"/>
      <c r="Q11" s="6"/>
      <c r="R11" s="7"/>
      <c r="S11" s="6"/>
      <c r="T11" s="1" t="s">
        <v>1</v>
      </c>
      <c r="U11" s="5"/>
      <c r="V11" s="5"/>
      <c r="W11" s="5"/>
    </row>
    <row r="12" spans="1:23" s="13" customFormat="1" ht="16" x14ac:dyDescent="0.2">
      <c r="A12" s="27" t="s">
        <v>101</v>
      </c>
      <c r="B12">
        <v>38</v>
      </c>
      <c r="C12" t="s">
        <v>42</v>
      </c>
      <c r="D12" t="s">
        <v>74</v>
      </c>
      <c r="E12" t="s">
        <v>103</v>
      </c>
      <c r="F12" t="s">
        <v>104</v>
      </c>
      <c r="G12" t="s">
        <v>1</v>
      </c>
      <c r="H12" t="s">
        <v>1</v>
      </c>
      <c r="I12" t="s">
        <v>1</v>
      </c>
      <c r="J12" s="25">
        <v>25.287559509277344</v>
      </c>
      <c r="K12" s="25">
        <v>25.267686999999999</v>
      </c>
      <c r="L12" s="25">
        <v>0.15421579999999999</v>
      </c>
      <c r="M12" s="9">
        <f t="shared" ref="M12" si="0">K18-K12</f>
        <v>-9.0840569999999978</v>
      </c>
      <c r="N12" s="9">
        <f t="shared" ref="N12" si="1">SQRT(L12^2+L18^2)</f>
        <v>0.64841636228575394</v>
      </c>
      <c r="O12" s="18">
        <f>$O$3</f>
        <v>-10.788690000000001</v>
      </c>
      <c r="P12" s="9">
        <f t="shared" ref="P12" si="2">M12-O12</f>
        <v>1.704633000000003</v>
      </c>
      <c r="Q12" s="9">
        <f t="shared" ref="Q12" si="3">N12</f>
        <v>0.64841636228575394</v>
      </c>
      <c r="R12" s="8">
        <f t="shared" ref="R12" si="4">2^(-P12)</f>
        <v>0.30679927952694103</v>
      </c>
      <c r="S12" s="9">
        <f>LOG(R12,2)</f>
        <v>-1.7046330000000027</v>
      </c>
      <c r="T12" s="13" t="s">
        <v>1</v>
      </c>
    </row>
    <row r="13" spans="1:23" ht="16" x14ac:dyDescent="0.2">
      <c r="A13" s="29" t="s">
        <v>107</v>
      </c>
      <c r="B13">
        <v>50</v>
      </c>
      <c r="C13" t="s">
        <v>72</v>
      </c>
      <c r="D13" t="s">
        <v>74</v>
      </c>
      <c r="E13" t="s">
        <v>103</v>
      </c>
      <c r="F13" t="s">
        <v>104</v>
      </c>
      <c r="G13" t="s">
        <v>1</v>
      </c>
      <c r="H13" t="s">
        <v>1</v>
      </c>
      <c r="I13" t="s">
        <v>1</v>
      </c>
      <c r="J13" s="25">
        <v>25.411005020141602</v>
      </c>
      <c r="K13" s="25">
        <v>25.267686999999999</v>
      </c>
      <c r="L13" s="25">
        <v>0.15421579999999999</v>
      </c>
      <c r="M13" s="9"/>
      <c r="N13" s="9"/>
      <c r="O13" s="6"/>
      <c r="P13" s="9"/>
      <c r="Q13" s="9"/>
      <c r="R13" s="8"/>
      <c r="S13" s="9"/>
      <c r="T13" s="1" t="s">
        <v>1</v>
      </c>
    </row>
    <row r="14" spans="1:23" ht="16" x14ac:dyDescent="0.2">
      <c r="A14" s="29"/>
      <c r="B14">
        <v>62</v>
      </c>
      <c r="C14" t="s">
        <v>71</v>
      </c>
      <c r="D14" t="s">
        <v>74</v>
      </c>
      <c r="E14" t="s">
        <v>103</v>
      </c>
      <c r="F14" t="s">
        <v>104</v>
      </c>
      <c r="G14" t="s">
        <v>1</v>
      </c>
      <c r="H14" t="s">
        <v>1</v>
      </c>
      <c r="I14" t="s">
        <v>1</v>
      </c>
      <c r="J14" s="25">
        <v>25.104499816894531</v>
      </c>
      <c r="K14" s="25">
        <v>25.267686999999999</v>
      </c>
      <c r="L14" s="25">
        <v>0.15421579999999999</v>
      </c>
      <c r="M14" s="9"/>
      <c r="N14" s="9"/>
      <c r="O14" s="6"/>
      <c r="P14" s="9"/>
      <c r="Q14" s="9"/>
      <c r="R14" s="8"/>
      <c r="S14" s="9"/>
      <c r="T14" s="1" t="s">
        <v>1</v>
      </c>
    </row>
    <row r="15" spans="1:23" ht="16" x14ac:dyDescent="0.2">
      <c r="A15" s="29"/>
      <c r="B15">
        <v>42</v>
      </c>
      <c r="C15" t="s">
        <v>41</v>
      </c>
      <c r="D15" t="s">
        <v>74</v>
      </c>
      <c r="E15" t="s">
        <v>105</v>
      </c>
      <c r="F15" t="s">
        <v>104</v>
      </c>
      <c r="G15" s="25">
        <v>0.64449489999999998</v>
      </c>
      <c r="H15" s="25">
        <v>0.53372467000000001</v>
      </c>
      <c r="I15" s="25">
        <v>0.77825460000000002</v>
      </c>
      <c r="J15" s="25">
        <v>25.521160125732422</v>
      </c>
      <c r="K15" s="25">
        <v>25.443650000000002</v>
      </c>
      <c r="L15" s="25">
        <v>7.0891514000000003E-2</v>
      </c>
      <c r="M15" s="9">
        <f t="shared" ref="M15" si="5">K18-K15</f>
        <v>-9.2600200000000008</v>
      </c>
      <c r="N15" s="9">
        <f t="shared" ref="N15" si="6">SQRT(L15^2+L18^2)</f>
        <v>0.63378771893076491</v>
      </c>
      <c r="O15" s="34">
        <f>$O$6</f>
        <v>-10.681817000000001</v>
      </c>
      <c r="P15" s="9">
        <f t="shared" ref="P15" si="7">M15-O15</f>
        <v>1.4217969999999998</v>
      </c>
      <c r="Q15" s="9">
        <f t="shared" ref="Q15" si="8">N15</f>
        <v>0.63378771893076491</v>
      </c>
      <c r="R15" s="8">
        <f t="shared" ref="R15" si="9">2^(-P15)</f>
        <v>0.37324711131157418</v>
      </c>
      <c r="S15" s="6"/>
    </row>
    <row r="16" spans="1:23" ht="16" x14ac:dyDescent="0.2">
      <c r="A16" s="29"/>
      <c r="B16">
        <v>54</v>
      </c>
      <c r="C16" t="s">
        <v>59</v>
      </c>
      <c r="D16" t="s">
        <v>74</v>
      </c>
      <c r="E16" t="s">
        <v>105</v>
      </c>
      <c r="F16" t="s">
        <v>104</v>
      </c>
      <c r="G16" s="25">
        <v>0.64449489999999998</v>
      </c>
      <c r="H16" s="25">
        <v>0.53372467000000001</v>
      </c>
      <c r="I16" s="25">
        <v>0.77825460000000002</v>
      </c>
      <c r="J16" s="25">
        <v>25.427684783935547</v>
      </c>
      <c r="K16" s="25">
        <v>25.443650000000002</v>
      </c>
      <c r="L16" s="25">
        <v>7.0891514000000003E-2</v>
      </c>
      <c r="M16" s="9"/>
      <c r="N16" s="9"/>
      <c r="O16" s="6"/>
      <c r="P16" s="9"/>
      <c r="Q16" s="9"/>
      <c r="R16" s="8"/>
      <c r="S16" s="6"/>
    </row>
    <row r="17" spans="1:23" ht="16" x14ac:dyDescent="0.2">
      <c r="A17" s="29"/>
      <c r="B17">
        <v>66</v>
      </c>
      <c r="C17" t="s">
        <v>58</v>
      </c>
      <c r="D17" t="s">
        <v>74</v>
      </c>
      <c r="E17" t="s">
        <v>105</v>
      </c>
      <c r="F17" t="s">
        <v>104</v>
      </c>
      <c r="G17" s="25">
        <v>0.64449489999999998</v>
      </c>
      <c r="H17" s="25">
        <v>0.53372467000000001</v>
      </c>
      <c r="I17" s="25">
        <v>0.77825460000000002</v>
      </c>
      <c r="J17" s="25">
        <v>25.382099151611328</v>
      </c>
      <c r="K17" s="25">
        <v>25.443650000000002</v>
      </c>
      <c r="L17" s="25">
        <v>7.0891514000000003E-2</v>
      </c>
      <c r="M17" s="9"/>
      <c r="N17" s="9"/>
      <c r="O17" s="6"/>
      <c r="P17" s="9"/>
      <c r="Q17" s="9"/>
      <c r="R17" s="8"/>
      <c r="S17" s="6"/>
    </row>
    <row r="18" spans="1:23" ht="16" x14ac:dyDescent="0.2">
      <c r="A18" s="29"/>
      <c r="B18">
        <v>46</v>
      </c>
      <c r="C18" t="s">
        <v>40</v>
      </c>
      <c r="D18" t="s">
        <v>74</v>
      </c>
      <c r="E18" t="s">
        <v>106</v>
      </c>
      <c r="F18" t="s">
        <v>104</v>
      </c>
      <c r="G18" s="25">
        <v>0.27564332000000002</v>
      </c>
      <c r="H18" s="25">
        <v>0.13410875</v>
      </c>
      <c r="I18" s="25">
        <v>0.56654950000000004</v>
      </c>
      <c r="J18" s="25">
        <v>15.628315925598145</v>
      </c>
      <c r="K18" s="25">
        <v>16.183630000000001</v>
      </c>
      <c r="L18" s="25">
        <v>0.62981050000000005</v>
      </c>
      <c r="M18" s="9"/>
      <c r="N18" s="9"/>
      <c r="O18" s="6"/>
      <c r="P18" s="9"/>
      <c r="Q18" s="9"/>
      <c r="R18" s="8"/>
      <c r="S18" s="6"/>
      <c r="T18" s="1" t="s">
        <v>1</v>
      </c>
      <c r="U18" s="5"/>
      <c r="V18" s="5"/>
      <c r="W18" s="5"/>
    </row>
    <row r="19" spans="1:23" ht="16" x14ac:dyDescent="0.2">
      <c r="A19" s="29"/>
      <c r="B19">
        <v>58</v>
      </c>
      <c r="C19" t="s">
        <v>47</v>
      </c>
      <c r="D19" t="s">
        <v>74</v>
      </c>
      <c r="E19" t="s">
        <v>106</v>
      </c>
      <c r="F19" t="s">
        <v>104</v>
      </c>
      <c r="G19" s="25">
        <v>0.27564332000000002</v>
      </c>
      <c r="H19" s="25">
        <v>0.13410875</v>
      </c>
      <c r="I19" s="25">
        <v>0.56654950000000004</v>
      </c>
      <c r="J19" s="25">
        <v>16.054618835449219</v>
      </c>
      <c r="K19" s="25">
        <v>16.183630000000001</v>
      </c>
      <c r="L19" s="25">
        <v>0.62981050000000005</v>
      </c>
      <c r="M19" s="9"/>
      <c r="N19" s="6"/>
      <c r="O19" s="6"/>
      <c r="P19" s="6"/>
      <c r="Q19" s="6"/>
      <c r="R19" s="7"/>
      <c r="S19" s="6"/>
      <c r="T19" s="1" t="s">
        <v>1</v>
      </c>
      <c r="U19" s="5"/>
      <c r="V19" s="5"/>
      <c r="W19" s="5"/>
    </row>
    <row r="20" spans="1:23" s="10" customFormat="1" ht="16" x14ac:dyDescent="0.2">
      <c r="A20" s="30"/>
      <c r="B20">
        <v>70</v>
      </c>
      <c r="C20" t="s">
        <v>46</v>
      </c>
      <c r="D20" t="s">
        <v>74</v>
      </c>
      <c r="E20" t="s">
        <v>106</v>
      </c>
      <c r="F20" t="s">
        <v>104</v>
      </c>
      <c r="G20" s="25">
        <v>0.27564332000000002</v>
      </c>
      <c r="H20" s="25">
        <v>0.13410875</v>
      </c>
      <c r="I20" s="25">
        <v>0.56654950000000004</v>
      </c>
      <c r="J20" s="25">
        <v>16.867958068847656</v>
      </c>
      <c r="K20" s="25">
        <v>16.183630000000001</v>
      </c>
      <c r="L20" s="25">
        <v>0.62981050000000005</v>
      </c>
      <c r="M20" s="9"/>
      <c r="N20" s="6"/>
      <c r="O20" s="12"/>
      <c r="P20" s="6"/>
      <c r="Q20" s="6"/>
      <c r="R20" s="7"/>
      <c r="S20" s="12"/>
      <c r="T20" s="10" t="s">
        <v>1</v>
      </c>
      <c r="U20" s="11"/>
      <c r="V20" s="11"/>
      <c r="W20" s="11"/>
    </row>
    <row r="21" spans="1:23" ht="16" x14ac:dyDescent="0.2">
      <c r="A21" s="2" t="s">
        <v>101</v>
      </c>
      <c r="B21">
        <v>39</v>
      </c>
      <c r="C21" t="s">
        <v>7</v>
      </c>
      <c r="D21" t="s">
        <v>73</v>
      </c>
      <c r="E21" t="s">
        <v>103</v>
      </c>
      <c r="F21" t="s">
        <v>104</v>
      </c>
      <c r="G21" t="s">
        <v>1</v>
      </c>
      <c r="H21" t="s">
        <v>1</v>
      </c>
      <c r="I21" t="s">
        <v>1</v>
      </c>
      <c r="J21" s="25">
        <v>22.607074737548828</v>
      </c>
      <c r="K21" s="25">
        <v>22.752044999999999</v>
      </c>
      <c r="L21" s="25">
        <v>0.16841121000000001</v>
      </c>
      <c r="M21" s="9">
        <f t="shared" ref="M21" si="10">K27-K21</f>
        <v>-7.1853609999999986</v>
      </c>
      <c r="N21" s="9">
        <f t="shared" ref="N21" si="11">SQRT(L21^2+L27^2)</f>
        <v>0.16945767866659273</v>
      </c>
      <c r="O21" s="18">
        <f t="shared" ref="O21" si="12">$O$3</f>
        <v>-10.788690000000001</v>
      </c>
      <c r="P21" s="9">
        <f t="shared" ref="P21" si="13">M21-O21</f>
        <v>3.6033290000000022</v>
      </c>
      <c r="Q21" s="9">
        <f t="shared" ref="Q21" si="14">N21</f>
        <v>0.16945767866659273</v>
      </c>
      <c r="R21" s="8">
        <f t="shared" ref="R21" si="15">2^(-P21)</f>
        <v>8.227916710167088E-2</v>
      </c>
      <c r="S21" s="6">
        <f>LOG(R21,2)</f>
        <v>-3.6033290000000022</v>
      </c>
      <c r="T21" s="1" t="s">
        <v>1</v>
      </c>
    </row>
    <row r="22" spans="1:23" ht="16" x14ac:dyDescent="0.2">
      <c r="A22" s="2" t="s">
        <v>108</v>
      </c>
      <c r="B22">
        <v>51</v>
      </c>
      <c r="C22" t="s">
        <v>36</v>
      </c>
      <c r="D22" t="s">
        <v>73</v>
      </c>
      <c r="E22" t="s">
        <v>103</v>
      </c>
      <c r="F22" t="s">
        <v>104</v>
      </c>
      <c r="G22" t="s">
        <v>1</v>
      </c>
      <c r="H22" t="s">
        <v>1</v>
      </c>
      <c r="I22" t="s">
        <v>1</v>
      </c>
      <c r="J22" s="25">
        <v>22.93678092956543</v>
      </c>
      <c r="K22" s="25">
        <v>22.752044999999999</v>
      </c>
      <c r="L22" s="25">
        <v>0.16841121000000001</v>
      </c>
      <c r="M22" s="9"/>
      <c r="N22" s="9"/>
      <c r="O22" s="6"/>
      <c r="P22" s="9"/>
      <c r="Q22" s="9"/>
      <c r="R22" s="8"/>
      <c r="S22" s="9"/>
      <c r="T22" s="1" t="s">
        <v>1</v>
      </c>
    </row>
    <row r="23" spans="1:23" ht="16" x14ac:dyDescent="0.2">
      <c r="B23">
        <v>63</v>
      </c>
      <c r="C23" t="s">
        <v>35</v>
      </c>
      <c r="D23" t="s">
        <v>73</v>
      </c>
      <c r="E23" t="s">
        <v>103</v>
      </c>
      <c r="F23" t="s">
        <v>104</v>
      </c>
      <c r="G23" t="s">
        <v>1</v>
      </c>
      <c r="H23" t="s">
        <v>1</v>
      </c>
      <c r="I23" t="s">
        <v>1</v>
      </c>
      <c r="J23" s="25">
        <v>22.712284088134766</v>
      </c>
      <c r="K23" s="25">
        <v>22.752044999999999</v>
      </c>
      <c r="L23" s="25">
        <v>0.16841121000000001</v>
      </c>
      <c r="M23" s="9"/>
      <c r="N23" s="9"/>
      <c r="O23" s="6"/>
      <c r="P23" s="9"/>
      <c r="Q23" s="9"/>
      <c r="R23" s="8"/>
      <c r="S23" s="9"/>
      <c r="T23" s="1" t="s">
        <v>1</v>
      </c>
    </row>
    <row r="24" spans="1:23" ht="16" x14ac:dyDescent="0.2">
      <c r="B24">
        <v>43</v>
      </c>
      <c r="C24" t="s">
        <v>6</v>
      </c>
      <c r="D24" t="s">
        <v>73</v>
      </c>
      <c r="E24" t="s">
        <v>105</v>
      </c>
      <c r="F24" t="s">
        <v>104</v>
      </c>
      <c r="G24" s="25">
        <v>0.95963149999999997</v>
      </c>
      <c r="H24" s="25">
        <v>0.76807970000000003</v>
      </c>
      <c r="I24" s="25">
        <v>1.1989544999999999</v>
      </c>
      <c r="J24" s="25">
        <v>22.460527420043945</v>
      </c>
      <c r="K24" s="25">
        <v>22.353693</v>
      </c>
      <c r="L24" s="25">
        <v>0.10860281400000001</v>
      </c>
      <c r="M24" s="9">
        <f t="shared" ref="M24" si="16">K27-K24</f>
        <v>-6.7870089999999994</v>
      </c>
      <c r="N24" s="9">
        <f t="shared" ref="N24" si="17">SQRT(L24^2+L27^2)</f>
        <v>0.11021860284963103</v>
      </c>
      <c r="O24" s="34">
        <f t="shared" ref="O24" si="18">$O$6</f>
        <v>-10.681817000000001</v>
      </c>
      <c r="P24" s="9">
        <f t="shared" ref="P24" si="19">M24-O24</f>
        <v>3.8948080000000012</v>
      </c>
      <c r="Q24" s="9">
        <f t="shared" ref="Q24" si="20">N24</f>
        <v>0.11021860284963103</v>
      </c>
      <c r="R24" s="8">
        <f t="shared" ref="R24" si="21">2^(-P24)</f>
        <v>6.7227345709732586E-2</v>
      </c>
      <c r="S24" s="6"/>
    </row>
    <row r="25" spans="1:23" ht="16" x14ac:dyDescent="0.2">
      <c r="B25">
        <v>55</v>
      </c>
      <c r="C25" t="s">
        <v>24</v>
      </c>
      <c r="D25" t="s">
        <v>73</v>
      </c>
      <c r="E25" t="s">
        <v>105</v>
      </c>
      <c r="F25" t="s">
        <v>104</v>
      </c>
      <c r="G25" s="25">
        <v>0.95963149999999997</v>
      </c>
      <c r="H25" s="25">
        <v>0.76807970000000003</v>
      </c>
      <c r="I25" s="25">
        <v>1.1989544999999999</v>
      </c>
      <c r="J25" s="25">
        <v>22.243404388427734</v>
      </c>
      <c r="K25" s="25">
        <v>22.353693</v>
      </c>
      <c r="L25" s="25">
        <v>0.10860281400000001</v>
      </c>
      <c r="M25" s="9"/>
      <c r="N25" s="9"/>
      <c r="O25" s="6"/>
      <c r="P25" s="9"/>
      <c r="Q25" s="9"/>
      <c r="R25" s="8"/>
      <c r="S25" s="6"/>
    </row>
    <row r="26" spans="1:23" ht="16" x14ac:dyDescent="0.2">
      <c r="B26">
        <v>67</v>
      </c>
      <c r="C26" t="s">
        <v>23</v>
      </c>
      <c r="D26" t="s">
        <v>73</v>
      </c>
      <c r="E26" t="s">
        <v>105</v>
      </c>
      <c r="F26" t="s">
        <v>104</v>
      </c>
      <c r="G26" s="25">
        <v>0.95963149999999997</v>
      </c>
      <c r="H26" s="25">
        <v>0.76807970000000003</v>
      </c>
      <c r="I26" s="25">
        <v>1.1989544999999999</v>
      </c>
      <c r="J26" s="25">
        <v>22.357152938842773</v>
      </c>
      <c r="K26" s="25">
        <v>22.353693</v>
      </c>
      <c r="L26" s="25">
        <v>0.10860281400000001</v>
      </c>
      <c r="M26" s="9"/>
      <c r="N26" s="9"/>
      <c r="O26" s="6"/>
      <c r="P26" s="9"/>
      <c r="Q26" s="9"/>
      <c r="R26" s="8"/>
      <c r="S26" s="6"/>
    </row>
    <row r="27" spans="1:23" ht="16" x14ac:dyDescent="0.2">
      <c r="B27">
        <v>47</v>
      </c>
      <c r="C27" t="s">
        <v>5</v>
      </c>
      <c r="D27" t="s">
        <v>73</v>
      </c>
      <c r="E27" t="s">
        <v>106</v>
      </c>
      <c r="F27" t="s">
        <v>104</v>
      </c>
      <c r="G27" s="25">
        <v>7.3923669999999997E-2</v>
      </c>
      <c r="H27" s="25">
        <v>6.1236800000000001E-2</v>
      </c>
      <c r="I27" s="25">
        <v>8.9238970000000001E-2</v>
      </c>
      <c r="J27" s="25">
        <v>15.561888694763184</v>
      </c>
      <c r="K27" s="25">
        <v>15.566684</v>
      </c>
      <c r="L27" s="25">
        <v>1.8803436E-2</v>
      </c>
      <c r="M27" s="9"/>
      <c r="N27" s="9"/>
      <c r="O27" s="6"/>
      <c r="P27" s="9"/>
      <c r="Q27" s="9"/>
      <c r="R27" s="8"/>
      <c r="S27" s="6"/>
      <c r="T27" s="1" t="s">
        <v>1</v>
      </c>
      <c r="U27" s="5"/>
      <c r="V27" s="5"/>
      <c r="W27" s="5"/>
    </row>
    <row r="28" spans="1:23" ht="16" x14ac:dyDescent="0.2">
      <c r="B28">
        <v>59</v>
      </c>
      <c r="C28" t="s">
        <v>14</v>
      </c>
      <c r="D28" t="s">
        <v>73</v>
      </c>
      <c r="E28" t="s">
        <v>106</v>
      </c>
      <c r="F28" t="s">
        <v>104</v>
      </c>
      <c r="G28" s="25">
        <v>7.3923669999999997E-2</v>
      </c>
      <c r="H28" s="25">
        <v>6.1236800000000001E-2</v>
      </c>
      <c r="I28" s="25">
        <v>8.9238970000000001E-2</v>
      </c>
      <c r="J28" s="25">
        <v>15.550742149353027</v>
      </c>
      <c r="K28" s="25">
        <v>15.566684</v>
      </c>
      <c r="L28" s="25">
        <v>1.8803436E-2</v>
      </c>
      <c r="M28" s="9"/>
      <c r="N28" s="6"/>
      <c r="O28" s="6"/>
      <c r="P28" s="6"/>
      <c r="Q28" s="6"/>
      <c r="R28" s="7"/>
      <c r="S28" s="6"/>
      <c r="T28" s="1" t="s">
        <v>1</v>
      </c>
      <c r="U28" s="5"/>
      <c r="V28" s="5"/>
      <c r="W28" s="5"/>
    </row>
    <row r="29" spans="1:23" ht="16" x14ac:dyDescent="0.2">
      <c r="B29">
        <v>71</v>
      </c>
      <c r="C29" t="s">
        <v>13</v>
      </c>
      <c r="D29" t="s">
        <v>73</v>
      </c>
      <c r="E29" t="s">
        <v>106</v>
      </c>
      <c r="F29" t="s">
        <v>104</v>
      </c>
      <c r="G29" s="25">
        <v>7.3923669999999997E-2</v>
      </c>
      <c r="H29" s="25">
        <v>6.1236800000000001E-2</v>
      </c>
      <c r="I29" s="25">
        <v>8.9238970000000001E-2</v>
      </c>
      <c r="J29" s="25">
        <v>15.587420463562012</v>
      </c>
      <c r="K29" s="25">
        <v>15.566684</v>
      </c>
      <c r="L29" s="25">
        <v>1.8803436E-2</v>
      </c>
      <c r="M29" s="9"/>
      <c r="N29" s="6"/>
      <c r="O29" s="12"/>
      <c r="P29" s="6"/>
      <c r="Q29" s="6"/>
      <c r="R29" s="7"/>
      <c r="S29" s="6"/>
      <c r="T29" s="1" t="s">
        <v>1</v>
      </c>
      <c r="U29" s="5"/>
      <c r="V29" s="5"/>
      <c r="W29" s="5"/>
    </row>
    <row r="30" spans="1:23" s="13" customFormat="1" ht="16" x14ac:dyDescent="0.2">
      <c r="A30" s="27" t="s">
        <v>101</v>
      </c>
      <c r="B30">
        <v>40</v>
      </c>
      <c r="C30" t="s">
        <v>4</v>
      </c>
      <c r="D30" t="s">
        <v>42</v>
      </c>
      <c r="E30" t="s">
        <v>103</v>
      </c>
      <c r="F30" t="s">
        <v>104</v>
      </c>
      <c r="G30" t="s">
        <v>1</v>
      </c>
      <c r="H30" t="s">
        <v>1</v>
      </c>
      <c r="I30" t="s">
        <v>1</v>
      </c>
      <c r="J30" s="25">
        <v>24.178768157958984</v>
      </c>
      <c r="K30" s="25">
        <v>24.253820000000001</v>
      </c>
      <c r="L30" s="25">
        <v>8.9558029999999997E-2</v>
      </c>
      <c r="M30" s="9">
        <f t="shared" ref="M30" si="22">K36-K30</f>
        <v>-7.0070340000000009</v>
      </c>
      <c r="N30" s="9">
        <f t="shared" ref="N30" si="23">SQRT(L30^2+L36^2)</f>
        <v>0.10630318198112886</v>
      </c>
      <c r="O30" s="18">
        <f t="shared" ref="O30" si="24">$O$3</f>
        <v>-10.788690000000001</v>
      </c>
      <c r="P30" s="9">
        <f t="shared" ref="P30" si="25">M30-O30</f>
        <v>3.7816559999999999</v>
      </c>
      <c r="Q30" s="9">
        <f t="shared" ref="Q30" si="26">N30</f>
        <v>0.10630318198112886</v>
      </c>
      <c r="R30" s="8">
        <f t="shared" ref="R30" si="27">2^(-P30)</f>
        <v>7.2712338251053263E-2</v>
      </c>
      <c r="S30" s="9">
        <f>LOG(R30,2)</f>
        <v>-3.7816560000000004</v>
      </c>
      <c r="T30" s="13" t="s">
        <v>1</v>
      </c>
    </row>
    <row r="31" spans="1:23" ht="16" x14ac:dyDescent="0.2">
      <c r="A31" s="29" t="s">
        <v>109</v>
      </c>
      <c r="B31">
        <v>52</v>
      </c>
      <c r="C31" t="s">
        <v>30</v>
      </c>
      <c r="D31" t="s">
        <v>42</v>
      </c>
      <c r="E31" t="s">
        <v>103</v>
      </c>
      <c r="F31" t="s">
        <v>104</v>
      </c>
      <c r="G31" t="s">
        <v>1</v>
      </c>
      <c r="H31" t="s">
        <v>1</v>
      </c>
      <c r="I31" t="s">
        <v>1</v>
      </c>
      <c r="J31" s="25">
        <v>24.352958679199219</v>
      </c>
      <c r="K31" s="25">
        <v>24.253820000000001</v>
      </c>
      <c r="L31" s="25">
        <v>8.9558029999999997E-2</v>
      </c>
      <c r="M31" s="9"/>
      <c r="N31" s="9"/>
      <c r="O31" s="6"/>
      <c r="P31" s="9"/>
      <c r="Q31" s="9"/>
      <c r="R31" s="8"/>
      <c r="S31" s="9"/>
      <c r="T31" s="1" t="s">
        <v>1</v>
      </c>
    </row>
    <row r="32" spans="1:23" ht="16" x14ac:dyDescent="0.2">
      <c r="A32" s="29"/>
      <c r="B32">
        <v>64</v>
      </c>
      <c r="C32" t="s">
        <v>29</v>
      </c>
      <c r="D32" t="s">
        <v>42</v>
      </c>
      <c r="E32" t="s">
        <v>103</v>
      </c>
      <c r="F32" t="s">
        <v>104</v>
      </c>
      <c r="G32" t="s">
        <v>1</v>
      </c>
      <c r="H32" t="s">
        <v>1</v>
      </c>
      <c r="I32" t="s">
        <v>1</v>
      </c>
      <c r="J32" s="25">
        <v>24.229736328125</v>
      </c>
      <c r="K32" s="25">
        <v>24.253820000000001</v>
      </c>
      <c r="L32" s="25">
        <v>8.9558029999999997E-2</v>
      </c>
      <c r="M32" s="9"/>
      <c r="N32" s="9"/>
      <c r="O32" s="6"/>
      <c r="P32" s="9"/>
      <c r="Q32" s="9"/>
      <c r="R32" s="8"/>
      <c r="S32" s="9"/>
      <c r="T32" s="1" t="s">
        <v>1</v>
      </c>
    </row>
    <row r="33" spans="1:24" ht="16" x14ac:dyDescent="0.2">
      <c r="A33" s="29"/>
      <c r="B33">
        <v>44</v>
      </c>
      <c r="C33" t="s">
        <v>3</v>
      </c>
      <c r="D33" t="s">
        <v>42</v>
      </c>
      <c r="E33" t="s">
        <v>105</v>
      </c>
      <c r="F33" t="s">
        <v>104</v>
      </c>
      <c r="G33" s="25">
        <v>0.92173505</v>
      </c>
      <c r="H33" s="25">
        <v>0.40272707000000002</v>
      </c>
      <c r="I33" s="25">
        <v>2.1096062999999998</v>
      </c>
      <c r="J33" s="25">
        <v>24.408235549926758</v>
      </c>
      <c r="K33" s="25">
        <v>23.913596999999999</v>
      </c>
      <c r="L33" s="25">
        <v>0.73980389999999996</v>
      </c>
      <c r="M33" s="9">
        <f t="shared" ref="M33" si="28">K36-K33</f>
        <v>-6.6668109999999992</v>
      </c>
      <c r="N33" s="9">
        <f t="shared" ref="N33" si="29">SQRT(L33^2+L36^2)</f>
        <v>0.74201720749389777</v>
      </c>
      <c r="O33" s="34">
        <f t="shared" ref="O33" si="30">$O$6</f>
        <v>-10.681817000000001</v>
      </c>
      <c r="P33" s="9">
        <f t="shared" ref="P33" si="31">M33-O33</f>
        <v>4.0150060000000014</v>
      </c>
      <c r="Q33" s="9">
        <f t="shared" ref="Q33" si="32">N33</f>
        <v>0.74201720749389777</v>
      </c>
      <c r="R33" s="8">
        <f t="shared" ref="R33" si="33">2^(-P33)</f>
        <v>6.1853283784839862E-2</v>
      </c>
      <c r="S33" s="6"/>
    </row>
    <row r="34" spans="1:24" ht="16" x14ac:dyDescent="0.2">
      <c r="A34" s="29"/>
      <c r="B34">
        <v>56</v>
      </c>
      <c r="C34" t="s">
        <v>19</v>
      </c>
      <c r="D34" t="s">
        <v>42</v>
      </c>
      <c r="E34" t="s">
        <v>105</v>
      </c>
      <c r="F34" t="s">
        <v>104</v>
      </c>
      <c r="G34" s="25">
        <v>0.92173505</v>
      </c>
      <c r="H34" s="25">
        <v>0.40272707000000002</v>
      </c>
      <c r="I34" s="25">
        <v>2.1096062999999998</v>
      </c>
      <c r="J34" s="25">
        <v>23.063112258911133</v>
      </c>
      <c r="K34" s="25">
        <v>23.913596999999999</v>
      </c>
      <c r="L34" s="25">
        <v>0.73980389999999996</v>
      </c>
      <c r="M34" s="9"/>
      <c r="N34" s="9"/>
      <c r="O34" s="6"/>
      <c r="P34" s="9"/>
      <c r="Q34" s="9"/>
      <c r="R34" s="8"/>
      <c r="S34" s="6"/>
    </row>
    <row r="35" spans="1:24" ht="16" x14ac:dyDescent="0.2">
      <c r="A35" s="29"/>
      <c r="B35">
        <v>68</v>
      </c>
      <c r="C35" t="s">
        <v>18</v>
      </c>
      <c r="D35" t="s">
        <v>42</v>
      </c>
      <c r="E35" t="s">
        <v>105</v>
      </c>
      <c r="F35" t="s">
        <v>104</v>
      </c>
      <c r="G35" s="25">
        <v>0.92173505</v>
      </c>
      <c r="H35" s="25">
        <v>0.40272707000000002</v>
      </c>
      <c r="I35" s="25">
        <v>2.1096062999999998</v>
      </c>
      <c r="J35" s="25">
        <v>24.269445419311523</v>
      </c>
      <c r="K35" s="25">
        <v>23.913596999999999</v>
      </c>
      <c r="L35" s="25">
        <v>0.73980389999999996</v>
      </c>
      <c r="M35" s="9"/>
      <c r="N35" s="9"/>
      <c r="O35" s="6"/>
      <c r="P35" s="9"/>
      <c r="Q35" s="9"/>
      <c r="R35" s="8"/>
      <c r="S35" s="6"/>
    </row>
    <row r="36" spans="1:24" ht="16" x14ac:dyDescent="0.2">
      <c r="A36" s="29"/>
      <c r="B36">
        <v>48</v>
      </c>
      <c r="C36" t="s">
        <v>2</v>
      </c>
      <c r="D36" t="s">
        <v>42</v>
      </c>
      <c r="E36" t="s">
        <v>106</v>
      </c>
      <c r="F36" t="s">
        <v>104</v>
      </c>
      <c r="G36" s="25">
        <v>6.5328344999999996E-2</v>
      </c>
      <c r="H36" s="25">
        <v>5.8050445999999999E-2</v>
      </c>
      <c r="I36" s="25">
        <v>7.3518689999999998E-2</v>
      </c>
      <c r="J36" s="25">
        <v>17.215734481811523</v>
      </c>
      <c r="K36" s="25">
        <v>17.246786</v>
      </c>
      <c r="L36" s="25">
        <v>5.7268890000000003E-2</v>
      </c>
      <c r="M36" s="9"/>
      <c r="N36" s="9"/>
      <c r="O36" s="6"/>
      <c r="P36" s="9"/>
      <c r="Q36" s="9"/>
      <c r="R36" s="8"/>
      <c r="S36" s="6"/>
      <c r="T36" s="1" t="s">
        <v>1</v>
      </c>
      <c r="U36" s="5"/>
      <c r="V36" s="5"/>
      <c r="W36" s="5"/>
    </row>
    <row r="37" spans="1:24" ht="16" x14ac:dyDescent="0.2">
      <c r="A37" s="29"/>
      <c r="B37">
        <v>60</v>
      </c>
      <c r="C37" t="s">
        <v>9</v>
      </c>
      <c r="D37" t="s">
        <v>42</v>
      </c>
      <c r="E37" t="s">
        <v>106</v>
      </c>
      <c r="F37" t="s">
        <v>104</v>
      </c>
      <c r="G37" s="25">
        <v>6.5328344999999996E-2</v>
      </c>
      <c r="H37" s="25">
        <v>5.8050445999999999E-2</v>
      </c>
      <c r="I37" s="25">
        <v>7.3518689999999998E-2</v>
      </c>
      <c r="J37" s="25">
        <v>17.312873840332031</v>
      </c>
      <c r="K37" s="25">
        <v>17.246786</v>
      </c>
      <c r="L37" s="25">
        <v>5.7268890000000003E-2</v>
      </c>
      <c r="M37" s="9"/>
      <c r="N37" s="6"/>
      <c r="O37" s="6"/>
      <c r="P37" s="6"/>
      <c r="Q37" s="6"/>
      <c r="R37" s="7"/>
      <c r="S37" s="6"/>
      <c r="T37" s="1" t="s">
        <v>1</v>
      </c>
      <c r="U37" s="5"/>
      <c r="V37" s="5"/>
      <c r="W37" s="5"/>
    </row>
    <row r="38" spans="1:24" s="10" customFormat="1" ht="16" x14ac:dyDescent="0.2">
      <c r="A38" s="30"/>
      <c r="B38">
        <v>72</v>
      </c>
      <c r="C38" t="s">
        <v>8</v>
      </c>
      <c r="D38" t="s">
        <v>42</v>
      </c>
      <c r="E38" t="s">
        <v>106</v>
      </c>
      <c r="F38" t="s">
        <v>104</v>
      </c>
      <c r="G38" s="25">
        <v>6.5328344999999996E-2</v>
      </c>
      <c r="H38" s="25">
        <v>5.8050445999999999E-2</v>
      </c>
      <c r="I38" s="25">
        <v>7.3518689999999998E-2</v>
      </c>
      <c r="J38" s="25">
        <v>17.211748123168945</v>
      </c>
      <c r="K38" s="25">
        <v>17.246786</v>
      </c>
      <c r="L38" s="25">
        <v>5.7268890000000003E-2</v>
      </c>
      <c r="M38" s="9"/>
      <c r="N38" s="6"/>
      <c r="O38" s="12"/>
      <c r="P38" s="6"/>
      <c r="Q38" s="6"/>
      <c r="R38" s="7"/>
      <c r="S38" s="12"/>
      <c r="T38" s="10" t="s">
        <v>1</v>
      </c>
      <c r="U38" s="11"/>
      <c r="V38" s="11"/>
      <c r="W38" s="11"/>
    </row>
    <row r="39" spans="1:24" s="35" customFormat="1" ht="16" x14ac:dyDescent="0.2">
      <c r="A39" s="35" t="s">
        <v>110</v>
      </c>
      <c r="B39" s="36">
        <v>73</v>
      </c>
      <c r="C39" s="36" t="s">
        <v>76</v>
      </c>
      <c r="D39" s="40" t="s">
        <v>110</v>
      </c>
      <c r="E39" s="36" t="s">
        <v>103</v>
      </c>
      <c r="F39" s="36" t="s">
        <v>104</v>
      </c>
      <c r="G39" s="36" t="s">
        <v>1</v>
      </c>
      <c r="H39" s="36" t="s">
        <v>1</v>
      </c>
      <c r="I39" s="36" t="s">
        <v>1</v>
      </c>
      <c r="J39" s="23">
        <v>34.559307098388672</v>
      </c>
      <c r="K39" s="23">
        <v>34.559306999999997</v>
      </c>
      <c r="L39" s="40" t="s">
        <v>1</v>
      </c>
      <c r="M39" s="14"/>
      <c r="N39" s="38"/>
      <c r="O39" s="38"/>
      <c r="P39" s="38"/>
      <c r="Q39" s="38"/>
      <c r="R39" s="39"/>
      <c r="S39" s="38"/>
    </row>
    <row r="40" spans="1:24" ht="16" x14ac:dyDescent="0.2">
      <c r="B40">
        <v>77</v>
      </c>
      <c r="C40" t="s">
        <v>64</v>
      </c>
      <c r="D40" s="21" t="s">
        <v>110</v>
      </c>
      <c r="E40" t="s">
        <v>105</v>
      </c>
      <c r="F40" t="s">
        <v>104</v>
      </c>
      <c r="G40" t="s">
        <v>1</v>
      </c>
      <c r="H40" t="s">
        <v>1</v>
      </c>
      <c r="I40" t="s">
        <v>1</v>
      </c>
      <c r="J40" s="21" t="s">
        <v>111</v>
      </c>
      <c r="K40" s="21" t="s">
        <v>1</v>
      </c>
      <c r="L40" s="21" t="s">
        <v>1</v>
      </c>
      <c r="M40" s="9"/>
      <c r="N40" s="6"/>
      <c r="O40" s="6"/>
      <c r="P40" s="9"/>
      <c r="Q40" s="9"/>
      <c r="R40" s="8"/>
      <c r="S40" s="9"/>
    </row>
    <row r="41" spans="1:24" ht="16" x14ac:dyDescent="0.2">
      <c r="B41">
        <v>81</v>
      </c>
      <c r="C41" t="s">
        <v>51</v>
      </c>
      <c r="D41" s="21" t="s">
        <v>110</v>
      </c>
      <c r="E41" t="s">
        <v>106</v>
      </c>
      <c r="F41" t="s">
        <v>104</v>
      </c>
      <c r="G41" t="s">
        <v>1</v>
      </c>
      <c r="H41" t="s">
        <v>1</v>
      </c>
      <c r="I41" t="s">
        <v>1</v>
      </c>
      <c r="J41" s="21" t="s">
        <v>111</v>
      </c>
      <c r="K41" s="21" t="s">
        <v>1</v>
      </c>
      <c r="L41" s="21" t="s">
        <v>1</v>
      </c>
      <c r="M41" s="9"/>
      <c r="N41" s="6"/>
      <c r="O41" s="6"/>
      <c r="P41" s="9"/>
      <c r="Q41" s="9"/>
      <c r="R41" s="8"/>
      <c r="S41" s="9"/>
    </row>
    <row r="42" spans="1:24" x14ac:dyDescent="0.15">
      <c r="M42" s="9"/>
      <c r="N42" s="6"/>
    </row>
    <row r="43" spans="1:24" x14ac:dyDescent="0.15">
      <c r="M43" s="9"/>
      <c r="N43" s="6"/>
    </row>
    <row r="44" spans="1:24" x14ac:dyDescent="0.15">
      <c r="M44" s="9"/>
      <c r="N44" s="6"/>
    </row>
    <row r="46" spans="1:24" s="10" customFormat="1" x14ac:dyDescent="0.15">
      <c r="A46" s="2"/>
      <c r="B46" s="1"/>
      <c r="C46" s="1"/>
      <c r="D46" s="15"/>
      <c r="E46" s="1"/>
      <c r="F46" s="1"/>
      <c r="G46" s="1"/>
      <c r="H46" s="1"/>
      <c r="I46" s="1"/>
      <c r="J46" s="24"/>
      <c r="K46" s="24"/>
      <c r="L46" s="15"/>
      <c r="M46" s="2"/>
      <c r="N46" s="2"/>
      <c r="O46" s="2"/>
      <c r="P46" s="2"/>
      <c r="Q46" s="2"/>
      <c r="R46" s="3"/>
      <c r="S46" s="2"/>
      <c r="T46" s="1"/>
      <c r="U46" s="1"/>
      <c r="V46" s="1"/>
      <c r="W46" s="1"/>
      <c r="X46" s="1"/>
    </row>
    <row r="47" spans="1:24" s="13" customFormat="1" x14ac:dyDescent="0.15">
      <c r="A47" s="2"/>
      <c r="B47" s="1"/>
      <c r="C47" s="1"/>
      <c r="D47" s="15"/>
      <c r="E47" s="1"/>
      <c r="F47" s="1"/>
      <c r="G47" s="1"/>
      <c r="H47" s="1"/>
      <c r="I47" s="1"/>
      <c r="J47" s="24"/>
      <c r="K47" s="24"/>
      <c r="L47" s="15"/>
      <c r="M47" s="2"/>
      <c r="N47" s="2"/>
      <c r="O47" s="2"/>
      <c r="P47" s="2"/>
      <c r="Q47" s="2"/>
      <c r="R47" s="3"/>
      <c r="S47" s="2"/>
      <c r="T47" s="1"/>
      <c r="U47" s="1"/>
      <c r="V47" s="1"/>
      <c r="W47" s="1"/>
      <c r="X47" s="1"/>
    </row>
    <row r="52" spans="1:24" s="10" customFormat="1" x14ac:dyDescent="0.15">
      <c r="A52" s="2"/>
      <c r="B52" s="1"/>
      <c r="C52" s="1"/>
      <c r="D52" s="15"/>
      <c r="E52" s="1"/>
      <c r="F52" s="1"/>
      <c r="G52" s="1"/>
      <c r="H52" s="1"/>
      <c r="I52" s="1"/>
      <c r="J52" s="24"/>
      <c r="K52" s="24"/>
      <c r="L52" s="15"/>
      <c r="M52" s="2"/>
      <c r="N52" s="2"/>
      <c r="O52" s="2"/>
      <c r="P52" s="2"/>
      <c r="Q52" s="2"/>
      <c r="R52" s="3"/>
      <c r="S52" s="2"/>
      <c r="T52" s="1"/>
      <c r="U52" s="1"/>
      <c r="V52" s="1"/>
      <c r="W52" s="1"/>
      <c r="X52" s="1"/>
    </row>
    <row r="53" spans="1:24" s="13" customFormat="1" x14ac:dyDescent="0.15">
      <c r="A53" s="2"/>
      <c r="B53" s="1"/>
      <c r="C53" s="1"/>
      <c r="D53" s="15"/>
      <c r="E53" s="1"/>
      <c r="F53" s="1"/>
      <c r="G53" s="1"/>
      <c r="H53" s="1"/>
      <c r="I53" s="1"/>
      <c r="J53" s="24"/>
      <c r="K53" s="24"/>
      <c r="L53" s="15"/>
      <c r="M53" s="2"/>
      <c r="N53" s="2"/>
      <c r="O53" s="2"/>
      <c r="P53" s="2"/>
      <c r="Q53" s="2"/>
      <c r="R53" s="3"/>
      <c r="S53" s="2"/>
      <c r="T53" s="1"/>
      <c r="U53" s="1"/>
      <c r="V53" s="1"/>
      <c r="W53" s="1"/>
      <c r="X53" s="1"/>
    </row>
    <row r="58" spans="1:24" s="10" customFormat="1" x14ac:dyDescent="0.15">
      <c r="A58" s="2"/>
      <c r="B58" s="1"/>
      <c r="C58" s="1"/>
      <c r="D58" s="15"/>
      <c r="E58" s="1"/>
      <c r="F58" s="1"/>
      <c r="G58" s="1"/>
      <c r="H58" s="1"/>
      <c r="I58" s="1"/>
      <c r="J58" s="24"/>
      <c r="K58" s="24"/>
      <c r="L58" s="15"/>
      <c r="M58" s="2"/>
      <c r="N58" s="2"/>
      <c r="O58" s="2"/>
      <c r="P58" s="2"/>
      <c r="Q58" s="2"/>
      <c r="R58" s="3"/>
      <c r="S58" s="2"/>
      <c r="T58" s="1"/>
      <c r="U58" s="1"/>
      <c r="V58" s="1"/>
      <c r="W58" s="1"/>
      <c r="X58" s="1"/>
    </row>
  </sheetData>
  <mergeCells count="2">
    <mergeCell ref="G1:L1"/>
    <mergeCell ref="M1:P1"/>
  </mergeCells>
  <pageMargins left="0.75" right="0.75" top="1" bottom="1" header="0.5" footer="0.5"/>
  <pageSetup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5D85DA-1F33-D74A-A04A-AEB4E84EF58A}">
  <dimension ref="A1:X58"/>
  <sheetViews>
    <sheetView zoomScale="137" zoomScaleNormal="100" workbookViewId="0">
      <selection activeCell="M3" sqref="M3"/>
    </sheetView>
  </sheetViews>
  <sheetFormatPr baseColWidth="10" defaultColWidth="8.83203125" defaultRowHeight="13" x14ac:dyDescent="0.15"/>
  <cols>
    <col min="1" max="1" width="26.6640625" style="2" customWidth="1"/>
    <col min="2" max="2" width="10.5" style="1" customWidth="1"/>
    <col min="3" max="3" width="11" style="1" bestFit="1" customWidth="1"/>
    <col min="4" max="4" width="12" style="15" bestFit="1" customWidth="1"/>
    <col min="5" max="5" width="11.1640625" style="1" bestFit="1" customWidth="1"/>
    <col min="6" max="6" width="11.1640625" style="1" customWidth="1"/>
    <col min="7" max="7" width="10" style="1" customWidth="1"/>
    <col min="8" max="8" width="6.83203125" style="1" customWidth="1"/>
    <col min="9" max="9" width="7.33203125" style="1" customWidth="1"/>
    <col min="10" max="10" width="6.6640625" style="24" bestFit="1" customWidth="1"/>
    <col min="11" max="11" width="7.6640625" style="24" bestFit="1" customWidth="1"/>
    <col min="12" max="12" width="5.6640625" style="15" bestFit="1" customWidth="1"/>
    <col min="13" max="14" width="10.83203125" style="2" customWidth="1"/>
    <col min="15" max="17" width="12.1640625" style="2" customWidth="1"/>
    <col min="18" max="18" width="12.1640625" style="3" customWidth="1"/>
    <col min="19" max="19" width="12.1640625" style="2" customWidth="1"/>
    <col min="20" max="20" width="7.33203125" style="1" bestFit="1" customWidth="1"/>
    <col min="21" max="21" width="12.1640625" style="1" bestFit="1" customWidth="1"/>
    <col min="22" max="22" width="10.1640625" style="1" bestFit="1" customWidth="1"/>
    <col min="23" max="23" width="11.83203125" style="1" bestFit="1" customWidth="1"/>
    <col min="24" max="16384" width="8.83203125" style="1"/>
  </cols>
  <sheetData>
    <row r="1" spans="1:23" x14ac:dyDescent="0.15">
      <c r="G1" s="75" t="s">
        <v>112</v>
      </c>
      <c r="H1" s="75"/>
      <c r="I1" s="75"/>
      <c r="J1" s="75"/>
      <c r="K1" s="75"/>
      <c r="L1" s="75"/>
      <c r="M1" s="76" t="s">
        <v>113</v>
      </c>
      <c r="N1" s="76"/>
      <c r="O1" s="76"/>
      <c r="P1" s="76"/>
      <c r="Q1" s="32"/>
    </row>
    <row r="2" spans="1:23" x14ac:dyDescent="0.15">
      <c r="A2" s="22" t="s">
        <v>97</v>
      </c>
      <c r="B2" s="1" t="s">
        <v>99</v>
      </c>
      <c r="C2" s="1" t="s">
        <v>98</v>
      </c>
      <c r="D2" s="15" t="s">
        <v>96</v>
      </c>
      <c r="E2" s="1" t="s">
        <v>95</v>
      </c>
      <c r="F2" s="1" t="s">
        <v>100</v>
      </c>
      <c r="G2" s="4" t="s">
        <v>94</v>
      </c>
      <c r="H2" s="1" t="s">
        <v>93</v>
      </c>
      <c r="I2" s="1" t="s">
        <v>92</v>
      </c>
      <c r="J2" s="24" t="s">
        <v>91</v>
      </c>
      <c r="K2" s="24" t="s">
        <v>90</v>
      </c>
      <c r="L2" s="15" t="s">
        <v>89</v>
      </c>
      <c r="M2" s="33" t="s">
        <v>115</v>
      </c>
      <c r="N2" s="2" t="s">
        <v>117</v>
      </c>
      <c r="O2" s="2" t="s">
        <v>116</v>
      </c>
      <c r="P2" s="33" t="s">
        <v>88</v>
      </c>
      <c r="Q2" s="2" t="s">
        <v>118</v>
      </c>
      <c r="R2" s="3" t="s">
        <v>87</v>
      </c>
      <c r="S2" s="2" t="s">
        <v>86</v>
      </c>
      <c r="T2" s="1" t="s">
        <v>85</v>
      </c>
      <c r="U2" s="1" t="s">
        <v>84</v>
      </c>
      <c r="V2" s="1" t="s">
        <v>83</v>
      </c>
      <c r="W2" s="1" t="s">
        <v>82</v>
      </c>
    </row>
    <row r="3" spans="1:23" s="13" customFormat="1" ht="16" x14ac:dyDescent="0.2">
      <c r="A3" s="19" t="s">
        <v>101</v>
      </c>
      <c r="B3">
        <v>1</v>
      </c>
      <c r="C3" t="s">
        <v>81</v>
      </c>
      <c r="D3" t="s">
        <v>39</v>
      </c>
      <c r="E3" t="s">
        <v>103</v>
      </c>
      <c r="F3" t="s">
        <v>104</v>
      </c>
      <c r="G3" t="s">
        <v>1</v>
      </c>
      <c r="H3" t="s">
        <v>1</v>
      </c>
      <c r="I3" t="s">
        <v>1</v>
      </c>
      <c r="J3" s="25">
        <v>25.568601608276367</v>
      </c>
      <c r="K3" s="25">
        <v>25.549374</v>
      </c>
      <c r="L3" s="25">
        <v>2.719382E-2</v>
      </c>
      <c r="M3" s="9">
        <f>K10-K3</f>
        <v>-11.475633999999999</v>
      </c>
      <c r="N3" s="9">
        <f>SQRT(L3^2+L10^2)</f>
        <v>9.6449287771892336E-2</v>
      </c>
      <c r="O3" s="18">
        <f>M3</f>
        <v>-11.475633999999999</v>
      </c>
      <c r="P3" s="9">
        <f>M3-O3</f>
        <v>0</v>
      </c>
      <c r="Q3" s="9">
        <f>N3</f>
        <v>9.6449287771892336E-2</v>
      </c>
      <c r="R3" s="8">
        <f>2^(-P3)</f>
        <v>1</v>
      </c>
      <c r="S3" s="9">
        <f>LOG(R3,2)</f>
        <v>0</v>
      </c>
      <c r="T3" s="13" t="s">
        <v>1</v>
      </c>
    </row>
    <row r="4" spans="1:23" ht="16" x14ac:dyDescent="0.2">
      <c r="A4" s="20" t="s">
        <v>102</v>
      </c>
      <c r="B4">
        <v>13</v>
      </c>
      <c r="C4" t="s">
        <v>80</v>
      </c>
      <c r="D4" t="s">
        <v>39</v>
      </c>
      <c r="E4" t="s">
        <v>103</v>
      </c>
      <c r="F4" t="s">
        <v>104</v>
      </c>
      <c r="G4" t="s">
        <v>1</v>
      </c>
      <c r="H4" t="s">
        <v>1</v>
      </c>
      <c r="I4" t="s">
        <v>1</v>
      </c>
      <c r="J4" s="25">
        <v>25.530143737792969</v>
      </c>
      <c r="K4" s="25">
        <v>25.549374</v>
      </c>
      <c r="L4" s="25">
        <v>2.719382E-2</v>
      </c>
      <c r="M4" s="9"/>
      <c r="N4" s="9"/>
      <c r="O4" s="9"/>
      <c r="P4" s="9"/>
      <c r="Q4" s="9"/>
      <c r="R4" s="8"/>
      <c r="S4" s="9"/>
      <c r="T4" s="1" t="s">
        <v>1</v>
      </c>
    </row>
    <row r="5" spans="1:23" ht="16" x14ac:dyDescent="0.2">
      <c r="A5" s="2" t="s">
        <v>114</v>
      </c>
      <c r="B5"/>
      <c r="C5"/>
      <c r="D5"/>
      <c r="E5"/>
      <c r="F5"/>
      <c r="G5"/>
      <c r="H5"/>
      <c r="I5"/>
      <c r="J5" s="25"/>
      <c r="K5" s="25"/>
      <c r="L5" s="25"/>
      <c r="M5" s="9"/>
      <c r="N5" s="9"/>
      <c r="O5" s="9"/>
      <c r="P5" s="9"/>
      <c r="Q5" s="9"/>
      <c r="R5" s="8"/>
      <c r="S5" s="9"/>
    </row>
    <row r="6" spans="1:23" ht="16" x14ac:dyDescent="0.2">
      <c r="B6">
        <v>5</v>
      </c>
      <c r="C6" t="s">
        <v>69</v>
      </c>
      <c r="D6" t="s">
        <v>39</v>
      </c>
      <c r="E6" t="s">
        <v>105</v>
      </c>
      <c r="F6" t="s">
        <v>104</v>
      </c>
      <c r="G6" s="25">
        <v>1</v>
      </c>
      <c r="H6" s="25">
        <v>0.89941596999999995</v>
      </c>
      <c r="I6" s="25">
        <v>1.1118326000000001</v>
      </c>
      <c r="J6" s="25">
        <v>25.439643859863281</v>
      </c>
      <c r="K6" s="25">
        <v>25.366143999999998</v>
      </c>
      <c r="L6" s="25">
        <v>7.6283970000000006E-2</v>
      </c>
      <c r="M6" s="9">
        <f>K10-K7</f>
        <v>-11.292403999999998</v>
      </c>
      <c r="N6" s="9">
        <f>SQRT(L7^2+L10^2)</f>
        <v>0.11992583268201143</v>
      </c>
      <c r="O6" s="18">
        <f>M6</f>
        <v>-11.292403999999998</v>
      </c>
      <c r="P6" s="9">
        <f>M6-O6</f>
        <v>0</v>
      </c>
      <c r="Q6" s="9">
        <f>N6</f>
        <v>0.11992583268201143</v>
      </c>
      <c r="R6" s="8">
        <f>2^(-P6)</f>
        <v>1</v>
      </c>
      <c r="S6" s="9"/>
    </row>
    <row r="7" spans="1:23" ht="16" x14ac:dyDescent="0.2">
      <c r="B7">
        <v>17</v>
      </c>
      <c r="C7" t="s">
        <v>68</v>
      </c>
      <c r="D7" t="s">
        <v>39</v>
      </c>
      <c r="E7" t="s">
        <v>105</v>
      </c>
      <c r="F7" t="s">
        <v>104</v>
      </c>
      <c r="G7" s="25">
        <v>1</v>
      </c>
      <c r="H7" s="25">
        <v>0.89941596999999995</v>
      </c>
      <c r="I7" s="25">
        <v>1.1118326000000001</v>
      </c>
      <c r="J7" s="25">
        <v>25.371437072753906</v>
      </c>
      <c r="K7" s="25">
        <v>25.366143999999998</v>
      </c>
      <c r="L7" s="25">
        <v>7.6283970000000006E-2</v>
      </c>
      <c r="M7" s="9"/>
      <c r="N7" s="9"/>
      <c r="O7" s="9"/>
      <c r="P7" s="9"/>
      <c r="Q7" s="9"/>
      <c r="R7" s="8"/>
      <c r="S7" s="9"/>
    </row>
    <row r="8" spans="1:23" ht="16" x14ac:dyDescent="0.2">
      <c r="B8">
        <v>29</v>
      </c>
      <c r="C8" t="s">
        <v>67</v>
      </c>
      <c r="D8" t="s">
        <v>39</v>
      </c>
      <c r="E8" t="s">
        <v>105</v>
      </c>
      <c r="F8" t="s">
        <v>104</v>
      </c>
      <c r="G8" s="25">
        <v>1</v>
      </c>
      <c r="H8" s="25">
        <v>0.89941596999999995</v>
      </c>
      <c r="I8" s="25">
        <v>1.1118326000000001</v>
      </c>
      <c r="J8" s="25">
        <v>25.287351608276367</v>
      </c>
      <c r="K8" s="25">
        <v>25.366143999999998</v>
      </c>
      <c r="L8" s="25">
        <v>7.6283970000000006E-2</v>
      </c>
      <c r="M8" s="9"/>
      <c r="N8" s="9"/>
      <c r="O8" s="9"/>
      <c r="P8" s="9"/>
      <c r="Q8" s="9"/>
      <c r="R8" s="8"/>
      <c r="S8" s="9"/>
    </row>
    <row r="9" spans="1:23" ht="16" x14ac:dyDescent="0.2">
      <c r="B9">
        <v>9</v>
      </c>
      <c r="C9" t="s">
        <v>56</v>
      </c>
      <c r="D9" t="s">
        <v>39</v>
      </c>
      <c r="E9" t="s">
        <v>106</v>
      </c>
      <c r="F9" t="s">
        <v>104</v>
      </c>
      <c r="G9" s="25">
        <v>1</v>
      </c>
      <c r="H9" s="25">
        <v>0.81595373000000004</v>
      </c>
      <c r="I9" s="25">
        <v>1.2255596</v>
      </c>
      <c r="J9" s="25">
        <v>14.13917350769043</v>
      </c>
      <c r="K9" s="25">
        <v>14.073740000000001</v>
      </c>
      <c r="L9" s="25">
        <v>9.2536270000000004E-2</v>
      </c>
      <c r="M9" s="9"/>
      <c r="N9" s="9"/>
      <c r="O9" s="9"/>
      <c r="P9" s="9"/>
      <c r="Q9" s="9"/>
      <c r="R9" s="8"/>
      <c r="S9" s="9"/>
      <c r="T9" s="1" t="s">
        <v>1</v>
      </c>
    </row>
    <row r="10" spans="1:23" ht="16" x14ac:dyDescent="0.2">
      <c r="B10">
        <v>21</v>
      </c>
      <c r="C10" t="s">
        <v>55</v>
      </c>
      <c r="D10" t="s">
        <v>39</v>
      </c>
      <c r="E10" t="s">
        <v>106</v>
      </c>
      <c r="F10" t="s">
        <v>104</v>
      </c>
      <c r="G10" s="25">
        <v>1</v>
      </c>
      <c r="H10" s="25">
        <v>0.81595373000000004</v>
      </c>
      <c r="I10" s="25">
        <v>1.2255596</v>
      </c>
      <c r="J10" s="25">
        <v>14.008307456970215</v>
      </c>
      <c r="K10" s="25">
        <v>14.073740000000001</v>
      </c>
      <c r="L10" s="25">
        <v>9.2536270000000004E-2</v>
      </c>
      <c r="M10" s="9"/>
      <c r="N10" s="6"/>
      <c r="O10" s="6"/>
      <c r="P10" s="6"/>
      <c r="Q10" s="6"/>
      <c r="R10" s="6"/>
      <c r="S10" s="6"/>
      <c r="U10" s="5"/>
      <c r="V10" s="5"/>
      <c r="W10" s="5"/>
    </row>
    <row r="11" spans="1:23" ht="16" x14ac:dyDescent="0.2">
      <c r="B11"/>
      <c r="C11"/>
      <c r="D11"/>
      <c r="E11"/>
      <c r="F11"/>
      <c r="G11"/>
      <c r="H11"/>
      <c r="I11"/>
      <c r="J11"/>
      <c r="K11" s="25"/>
      <c r="L11" s="25"/>
      <c r="M11" s="9"/>
      <c r="N11" s="6"/>
      <c r="O11" s="6"/>
      <c r="P11" s="6"/>
      <c r="Q11" s="6"/>
      <c r="R11" s="6"/>
      <c r="S11" s="6"/>
      <c r="U11" s="5"/>
      <c r="V11" s="5"/>
      <c r="W11" s="5"/>
    </row>
    <row r="12" spans="1:23" s="13" customFormat="1" ht="16" x14ac:dyDescent="0.2">
      <c r="A12" s="27" t="s">
        <v>101</v>
      </c>
      <c r="B12">
        <v>2</v>
      </c>
      <c r="C12" t="s">
        <v>75</v>
      </c>
      <c r="D12" t="s">
        <v>38</v>
      </c>
      <c r="E12" t="s">
        <v>103</v>
      </c>
      <c r="F12" t="s">
        <v>104</v>
      </c>
      <c r="G12" t="s">
        <v>1</v>
      </c>
      <c r="H12" t="s">
        <v>1</v>
      </c>
      <c r="I12" t="s">
        <v>1</v>
      </c>
      <c r="J12" s="25">
        <v>25.300352096557617</v>
      </c>
      <c r="K12" s="25">
        <v>23.958046</v>
      </c>
      <c r="L12" s="25">
        <v>2.3624651000000001</v>
      </c>
      <c r="M12" s="9">
        <f>K18-K12</f>
        <v>-8.4006239999999988</v>
      </c>
      <c r="N12" s="9">
        <f>SQRT(L12^2+L18^2)</f>
        <v>2.3643730593854353</v>
      </c>
      <c r="O12" s="18">
        <f>$O$3</f>
        <v>-11.475633999999999</v>
      </c>
      <c r="P12" s="9">
        <f t="shared" ref="P12" si="0">M12-O12</f>
        <v>3.0750100000000007</v>
      </c>
      <c r="Q12" s="9">
        <f t="shared" ref="Q12" si="1">N12</f>
        <v>2.3643730593854353</v>
      </c>
      <c r="R12" s="8">
        <f t="shared" ref="R12" si="2">2^(-P12)</f>
        <v>0.1186669425793974</v>
      </c>
      <c r="S12" s="9">
        <f>LOG(R12,2)</f>
        <v>-3.0750100000000007</v>
      </c>
      <c r="T12" s="13" t="s">
        <v>1</v>
      </c>
    </row>
    <row r="13" spans="1:23" ht="16" x14ac:dyDescent="0.2">
      <c r="A13" s="29" t="s">
        <v>107</v>
      </c>
      <c r="B13">
        <v>14</v>
      </c>
      <c r="C13" t="s">
        <v>74</v>
      </c>
      <c r="D13" t="s">
        <v>38</v>
      </c>
      <c r="E13" t="s">
        <v>103</v>
      </c>
      <c r="F13" t="s">
        <v>104</v>
      </c>
      <c r="G13" t="s">
        <v>1</v>
      </c>
      <c r="H13" t="s">
        <v>1</v>
      </c>
      <c r="I13" t="s">
        <v>1</v>
      </c>
      <c r="J13" s="25">
        <v>25.343563079833984</v>
      </c>
      <c r="K13" s="25">
        <v>23.958046</v>
      </c>
      <c r="L13" s="25">
        <v>2.3624651000000001</v>
      </c>
      <c r="M13" s="9"/>
      <c r="N13" s="9"/>
      <c r="O13" s="6"/>
      <c r="P13" s="9"/>
      <c r="Q13" s="9"/>
      <c r="R13" s="8"/>
      <c r="S13" s="9"/>
      <c r="T13" s="1" t="s">
        <v>1</v>
      </c>
    </row>
    <row r="14" spans="1:23" ht="16" x14ac:dyDescent="0.2">
      <c r="A14" s="29"/>
      <c r="B14">
        <v>26</v>
      </c>
      <c r="C14" t="s">
        <v>73</v>
      </c>
      <c r="D14" t="s">
        <v>38</v>
      </c>
      <c r="E14" t="s">
        <v>103</v>
      </c>
      <c r="F14" t="s">
        <v>104</v>
      </c>
      <c r="G14" t="s">
        <v>1</v>
      </c>
      <c r="H14" t="s">
        <v>1</v>
      </c>
      <c r="I14" t="s">
        <v>1</v>
      </c>
      <c r="J14" s="25">
        <v>21.230218887329102</v>
      </c>
      <c r="K14" s="25">
        <v>23.958046</v>
      </c>
      <c r="L14" s="25">
        <v>2.3624651000000001</v>
      </c>
      <c r="M14" s="9"/>
      <c r="N14" s="9"/>
      <c r="O14" s="6"/>
      <c r="P14" s="9"/>
      <c r="Q14" s="9"/>
      <c r="R14" s="8"/>
      <c r="S14" s="9"/>
      <c r="T14" s="1" t="s">
        <v>1</v>
      </c>
    </row>
    <row r="15" spans="1:23" ht="16" x14ac:dyDescent="0.2">
      <c r="A15" s="29"/>
      <c r="B15">
        <v>6</v>
      </c>
      <c r="C15" t="s">
        <v>62</v>
      </c>
      <c r="D15" t="s">
        <v>38</v>
      </c>
      <c r="E15" t="s">
        <v>105</v>
      </c>
      <c r="F15" t="s">
        <v>104</v>
      </c>
      <c r="G15" s="25">
        <v>0.34612745</v>
      </c>
      <c r="H15" s="25">
        <v>2.4977358000000002E-2</v>
      </c>
      <c r="I15" s="25">
        <v>4.7965125999999998</v>
      </c>
      <c r="J15" s="25">
        <v>25.195789337158203</v>
      </c>
      <c r="K15" s="25">
        <v>25.305440000000001</v>
      </c>
      <c r="L15" s="25">
        <v>0.12878954000000001</v>
      </c>
      <c r="M15" s="9">
        <f>K18-K15</f>
        <v>-9.7480180000000001</v>
      </c>
      <c r="N15" s="9">
        <f>SQRT(L15^2+L18^2)</f>
        <v>0.16001675175756974</v>
      </c>
      <c r="O15" s="34">
        <f>$O$6</f>
        <v>-11.292403999999998</v>
      </c>
      <c r="P15" s="9">
        <f t="shared" ref="P15" si="3">M15-O15</f>
        <v>1.5443859999999976</v>
      </c>
      <c r="Q15" s="9">
        <f t="shared" ref="Q15" si="4">N15</f>
        <v>0.16001675175756974</v>
      </c>
      <c r="R15" s="8">
        <f t="shared" ref="R15" si="5">2^(-P15)</f>
        <v>0.34284158096066364</v>
      </c>
      <c r="S15" s="6"/>
    </row>
    <row r="16" spans="1:23" ht="16" x14ac:dyDescent="0.2">
      <c r="A16" s="29"/>
      <c r="B16">
        <v>18</v>
      </c>
      <c r="C16" t="s">
        <v>61</v>
      </c>
      <c r="D16" t="s">
        <v>38</v>
      </c>
      <c r="E16" t="s">
        <v>105</v>
      </c>
      <c r="F16" t="s">
        <v>104</v>
      </c>
      <c r="G16" s="25">
        <v>0.34612745</v>
      </c>
      <c r="H16" s="25">
        <v>2.4977358000000002E-2</v>
      </c>
      <c r="I16" s="25">
        <v>4.7965125999999998</v>
      </c>
      <c r="J16" s="25">
        <v>25.273265838623047</v>
      </c>
      <c r="K16" s="25">
        <v>25.305440000000001</v>
      </c>
      <c r="L16" s="25">
        <v>0.12878954000000001</v>
      </c>
      <c r="M16" s="9"/>
      <c r="N16" s="9"/>
      <c r="O16" s="6"/>
      <c r="P16" s="9"/>
      <c r="Q16" s="9"/>
      <c r="R16" s="8"/>
      <c r="S16" s="6"/>
    </row>
    <row r="17" spans="1:23" ht="16" x14ac:dyDescent="0.2">
      <c r="A17" s="29"/>
      <c r="B17">
        <v>30</v>
      </c>
      <c r="C17" t="s">
        <v>60</v>
      </c>
      <c r="D17" t="s">
        <v>38</v>
      </c>
      <c r="E17" t="s">
        <v>105</v>
      </c>
      <c r="F17" t="s">
        <v>104</v>
      </c>
      <c r="G17" s="25">
        <v>0.34612745</v>
      </c>
      <c r="H17" s="25">
        <v>2.4977358000000002E-2</v>
      </c>
      <c r="I17" s="25">
        <v>4.7965125999999998</v>
      </c>
      <c r="J17" s="25">
        <v>25.447267532348633</v>
      </c>
      <c r="K17" s="25">
        <v>25.305440000000001</v>
      </c>
      <c r="L17" s="25">
        <v>0.12878954000000001</v>
      </c>
      <c r="M17" s="9"/>
      <c r="N17" s="9"/>
      <c r="O17" s="6"/>
      <c r="P17" s="9"/>
      <c r="Q17" s="9"/>
      <c r="R17" s="8"/>
      <c r="S17" s="6"/>
    </row>
    <row r="18" spans="1:23" ht="16" x14ac:dyDescent="0.2">
      <c r="A18" s="29"/>
      <c r="B18">
        <v>10</v>
      </c>
      <c r="C18" t="s">
        <v>50</v>
      </c>
      <c r="D18" t="s">
        <v>38</v>
      </c>
      <c r="E18" t="s">
        <v>106</v>
      </c>
      <c r="F18" t="s">
        <v>104</v>
      </c>
      <c r="G18" s="25">
        <v>0.11866709</v>
      </c>
      <c r="H18" s="25">
        <v>8.5785280000000002E-3</v>
      </c>
      <c r="I18" s="25">
        <v>1.6415261000000001</v>
      </c>
      <c r="J18" s="25">
        <v>15.49969482421875</v>
      </c>
      <c r="K18" s="25">
        <v>15.557422000000001</v>
      </c>
      <c r="L18" s="25">
        <v>9.4966389999999998E-2</v>
      </c>
      <c r="M18" s="9"/>
      <c r="N18" s="9"/>
      <c r="O18" s="6"/>
      <c r="P18" s="9"/>
      <c r="Q18" s="9"/>
      <c r="R18" s="8"/>
      <c r="S18" s="6"/>
      <c r="T18" s="1" t="s">
        <v>1</v>
      </c>
      <c r="U18" s="5"/>
      <c r="V18" s="5"/>
      <c r="W18" s="5"/>
    </row>
    <row r="19" spans="1:23" ht="16" x14ac:dyDescent="0.2">
      <c r="A19" s="29"/>
      <c r="B19">
        <v>22</v>
      </c>
      <c r="C19" t="s">
        <v>49</v>
      </c>
      <c r="D19" t="s">
        <v>38</v>
      </c>
      <c r="E19" t="s">
        <v>106</v>
      </c>
      <c r="F19" t="s">
        <v>104</v>
      </c>
      <c r="G19" s="25">
        <v>0.11866709</v>
      </c>
      <c r="H19" s="25">
        <v>8.5785280000000002E-3</v>
      </c>
      <c r="I19" s="25">
        <v>1.6415261000000001</v>
      </c>
      <c r="J19" s="25">
        <v>15.667026519775391</v>
      </c>
      <c r="K19" s="25">
        <v>15.557422000000001</v>
      </c>
      <c r="L19" s="25">
        <v>9.4966389999999998E-2</v>
      </c>
      <c r="M19" s="9"/>
      <c r="N19" s="6"/>
      <c r="O19" s="6"/>
      <c r="P19" s="6"/>
      <c r="Q19" s="6"/>
      <c r="R19" s="7"/>
      <c r="S19" s="6"/>
      <c r="T19" s="1" t="s">
        <v>1</v>
      </c>
      <c r="U19" s="5"/>
      <c r="V19" s="5"/>
      <c r="W19" s="5"/>
    </row>
    <row r="20" spans="1:23" s="10" customFormat="1" ht="16" x14ac:dyDescent="0.2">
      <c r="A20" s="30"/>
      <c r="B20">
        <v>34</v>
      </c>
      <c r="C20" t="s">
        <v>48</v>
      </c>
      <c r="D20" t="s">
        <v>38</v>
      </c>
      <c r="E20" t="s">
        <v>106</v>
      </c>
      <c r="F20" t="s">
        <v>104</v>
      </c>
      <c r="G20" s="25">
        <v>0.11866709</v>
      </c>
      <c r="H20" s="25">
        <v>8.5785280000000002E-3</v>
      </c>
      <c r="I20" s="25">
        <v>1.6415261000000001</v>
      </c>
      <c r="J20" s="25">
        <v>15.50554084777832</v>
      </c>
      <c r="K20" s="25">
        <v>15.557422000000001</v>
      </c>
      <c r="L20" s="25">
        <v>9.4966389999999998E-2</v>
      </c>
      <c r="M20" s="9"/>
      <c r="N20" s="6"/>
      <c r="O20" s="12"/>
      <c r="P20" s="6"/>
      <c r="Q20" s="6"/>
      <c r="R20" s="7"/>
      <c r="S20" s="12"/>
      <c r="T20" s="10" t="s">
        <v>1</v>
      </c>
      <c r="U20" s="11"/>
      <c r="V20" s="11"/>
      <c r="W20" s="11"/>
    </row>
    <row r="21" spans="1:23" ht="16" x14ac:dyDescent="0.2">
      <c r="A21" s="2" t="s">
        <v>101</v>
      </c>
      <c r="B21">
        <v>3</v>
      </c>
      <c r="C21" t="s">
        <v>39</v>
      </c>
      <c r="D21" t="s">
        <v>37</v>
      </c>
      <c r="E21" t="s">
        <v>103</v>
      </c>
      <c r="F21" t="s">
        <v>104</v>
      </c>
      <c r="G21" t="s">
        <v>1</v>
      </c>
      <c r="H21" t="s">
        <v>1</v>
      </c>
      <c r="I21" t="s">
        <v>1</v>
      </c>
      <c r="J21" s="25">
        <v>22.514738082885742</v>
      </c>
      <c r="K21" s="25">
        <v>22.369790999999999</v>
      </c>
      <c r="L21" s="25">
        <v>0.12552685999999999</v>
      </c>
      <c r="M21" s="9">
        <f>K27-K21</f>
        <v>-7.4029039999999995</v>
      </c>
      <c r="N21" s="9">
        <f>SQRT(L21^2+L27^2)</f>
        <v>0.18530434529714757</v>
      </c>
      <c r="O21" s="18">
        <f t="shared" ref="O21" si="6">$O$3</f>
        <v>-11.475633999999999</v>
      </c>
      <c r="P21" s="9">
        <f t="shared" ref="P21" si="7">M21-O21</f>
        <v>4.07273</v>
      </c>
      <c r="Q21" s="9">
        <f t="shared" ref="Q21" si="8">N21</f>
        <v>0.18530434529714757</v>
      </c>
      <c r="R21" s="8">
        <f t="shared" ref="R21" si="9">2^(-P21)</f>
        <v>5.9427314592607666E-2</v>
      </c>
      <c r="S21" s="6">
        <f>LOG(R21,2)</f>
        <v>-4.07273</v>
      </c>
      <c r="T21" s="1" t="s">
        <v>1</v>
      </c>
    </row>
    <row r="22" spans="1:23" ht="16" x14ac:dyDescent="0.2">
      <c r="A22" s="2" t="s">
        <v>108</v>
      </c>
      <c r="B22">
        <v>15</v>
      </c>
      <c r="C22" t="s">
        <v>38</v>
      </c>
      <c r="D22" t="s">
        <v>37</v>
      </c>
      <c r="E22" t="s">
        <v>103</v>
      </c>
      <c r="F22" t="s">
        <v>104</v>
      </c>
      <c r="G22" t="s">
        <v>1</v>
      </c>
      <c r="H22" t="s">
        <v>1</v>
      </c>
      <c r="I22" t="s">
        <v>1</v>
      </c>
      <c r="J22" s="25">
        <v>22.297138214111328</v>
      </c>
      <c r="K22" s="25">
        <v>22.369790999999999</v>
      </c>
      <c r="L22" s="25">
        <v>0.12552685999999999</v>
      </c>
      <c r="M22" s="9"/>
      <c r="N22" s="9"/>
      <c r="O22" s="6"/>
      <c r="P22" s="9"/>
      <c r="Q22" s="9"/>
      <c r="R22" s="8"/>
      <c r="S22" s="9"/>
      <c r="T22" s="1" t="s">
        <v>1</v>
      </c>
    </row>
    <row r="23" spans="1:23" ht="16" x14ac:dyDescent="0.2">
      <c r="B23">
        <v>27</v>
      </c>
      <c r="C23" t="s">
        <v>37</v>
      </c>
      <c r="D23" t="s">
        <v>37</v>
      </c>
      <c r="E23" t="s">
        <v>103</v>
      </c>
      <c r="F23" t="s">
        <v>104</v>
      </c>
      <c r="G23" t="s">
        <v>1</v>
      </c>
      <c r="H23" t="s">
        <v>1</v>
      </c>
      <c r="I23" t="s">
        <v>1</v>
      </c>
      <c r="J23" s="25">
        <v>22.297500610351562</v>
      </c>
      <c r="K23" s="25">
        <v>22.369790999999999</v>
      </c>
      <c r="L23" s="25">
        <v>0.12552685999999999</v>
      </c>
      <c r="M23" s="9"/>
      <c r="N23" s="9"/>
      <c r="O23" s="6"/>
      <c r="P23" s="9"/>
      <c r="Q23" s="9"/>
      <c r="R23" s="8"/>
      <c r="S23" s="9"/>
      <c r="T23" s="1" t="s">
        <v>1</v>
      </c>
    </row>
    <row r="24" spans="1:23" ht="16" x14ac:dyDescent="0.2">
      <c r="B24">
        <v>7</v>
      </c>
      <c r="C24" t="s">
        <v>27</v>
      </c>
      <c r="D24" t="s">
        <v>37</v>
      </c>
      <c r="E24" t="s">
        <v>105</v>
      </c>
      <c r="F24" t="s">
        <v>104</v>
      </c>
      <c r="G24" s="25">
        <v>0.95683700000000005</v>
      </c>
      <c r="H24" s="25">
        <v>0.25530192000000002</v>
      </c>
      <c r="I24" s="25">
        <v>3.5860953000000002</v>
      </c>
      <c r="J24" s="25">
        <v>21.605983734130859</v>
      </c>
      <c r="K24" s="25">
        <v>22.250219999999999</v>
      </c>
      <c r="L24" s="25">
        <v>1.1824330000000001</v>
      </c>
      <c r="M24" s="9">
        <f>K27-K24</f>
        <v>-7.2833329999999989</v>
      </c>
      <c r="N24" s="9">
        <f>SQRT(L24^2+L27^2)</f>
        <v>1.1902640493997729</v>
      </c>
      <c r="O24" s="34">
        <f t="shared" ref="O24" si="10">$O$6</f>
        <v>-11.292403999999998</v>
      </c>
      <c r="P24" s="9">
        <f t="shared" ref="P24" si="11">M24-O24</f>
        <v>4.0090709999999987</v>
      </c>
      <c r="Q24" s="9">
        <f t="shared" ref="Q24" si="12">N24</f>
        <v>1.1902640493997729</v>
      </c>
      <c r="R24" s="8">
        <f t="shared" ref="R24" si="13">2^(-P24)</f>
        <v>6.210826169562618E-2</v>
      </c>
      <c r="S24" s="6"/>
    </row>
    <row r="25" spans="1:23" ht="16" x14ac:dyDescent="0.2">
      <c r="B25">
        <v>19</v>
      </c>
      <c r="C25" t="s">
        <v>26</v>
      </c>
      <c r="D25" t="s">
        <v>37</v>
      </c>
      <c r="E25" t="s">
        <v>105</v>
      </c>
      <c r="F25" t="s">
        <v>104</v>
      </c>
      <c r="G25" s="25">
        <v>0.95683700000000005</v>
      </c>
      <c r="H25" s="25">
        <v>0.25530192000000002</v>
      </c>
      <c r="I25" s="25">
        <v>3.5860953000000002</v>
      </c>
      <c r="J25" s="25">
        <v>23.614866256713867</v>
      </c>
      <c r="K25" s="25">
        <v>22.250219999999999</v>
      </c>
      <c r="L25" s="25">
        <v>1.1824330000000001</v>
      </c>
      <c r="M25" s="9"/>
      <c r="N25" s="9"/>
      <c r="O25" s="6"/>
      <c r="P25" s="9"/>
      <c r="Q25" s="9"/>
      <c r="R25" s="8"/>
      <c r="S25" s="6"/>
    </row>
    <row r="26" spans="1:23" ht="16" x14ac:dyDescent="0.2">
      <c r="B26">
        <v>31</v>
      </c>
      <c r="C26" t="s">
        <v>25</v>
      </c>
      <c r="D26" t="s">
        <v>37</v>
      </c>
      <c r="E26" t="s">
        <v>105</v>
      </c>
      <c r="F26" t="s">
        <v>104</v>
      </c>
      <c r="G26" s="25">
        <v>0.95683700000000005</v>
      </c>
      <c r="H26" s="25">
        <v>0.25530192000000002</v>
      </c>
      <c r="I26" s="25">
        <v>3.5860953000000002</v>
      </c>
      <c r="J26" s="25">
        <v>21.529806137084961</v>
      </c>
      <c r="K26" s="25">
        <v>22.250219999999999</v>
      </c>
      <c r="L26" s="25">
        <v>1.1824330000000001</v>
      </c>
      <c r="M26" s="9"/>
      <c r="N26" s="9"/>
      <c r="O26" s="6"/>
      <c r="P26" s="9"/>
      <c r="Q26" s="9"/>
      <c r="R26" s="8"/>
      <c r="S26" s="6"/>
    </row>
    <row r="27" spans="1:23" ht="16" x14ac:dyDescent="0.2">
      <c r="B27">
        <v>11</v>
      </c>
      <c r="C27" t="s">
        <v>17</v>
      </c>
      <c r="D27" t="s">
        <v>37</v>
      </c>
      <c r="E27" t="s">
        <v>106</v>
      </c>
      <c r="F27" t="s">
        <v>104</v>
      </c>
      <c r="G27" s="25">
        <v>5.9427436E-2</v>
      </c>
      <c r="H27" s="25">
        <v>4.8369236000000003E-2</v>
      </c>
      <c r="I27" s="25">
        <v>7.3013770000000006E-2</v>
      </c>
      <c r="J27" s="25">
        <v>14.939035415649414</v>
      </c>
      <c r="K27" s="25">
        <v>14.966887</v>
      </c>
      <c r="L27" s="25">
        <v>0.13631107000000001</v>
      </c>
      <c r="M27" s="9"/>
      <c r="N27" s="9"/>
      <c r="O27" s="6"/>
      <c r="P27" s="9"/>
      <c r="Q27" s="9"/>
      <c r="R27" s="8"/>
      <c r="S27" s="6"/>
      <c r="T27" s="1" t="s">
        <v>1</v>
      </c>
      <c r="U27" s="5"/>
      <c r="V27" s="5"/>
      <c r="W27" s="5"/>
    </row>
    <row r="28" spans="1:23" ht="16" x14ac:dyDescent="0.2">
      <c r="B28">
        <v>23</v>
      </c>
      <c r="C28" t="s">
        <v>16</v>
      </c>
      <c r="D28" t="s">
        <v>37</v>
      </c>
      <c r="E28" t="s">
        <v>106</v>
      </c>
      <c r="F28" t="s">
        <v>104</v>
      </c>
      <c r="G28" s="25">
        <v>5.9427436E-2</v>
      </c>
      <c r="H28" s="25">
        <v>4.8369236000000003E-2</v>
      </c>
      <c r="I28" s="25">
        <v>7.3013770000000006E-2</v>
      </c>
      <c r="J28" s="25">
        <v>15.114973068237305</v>
      </c>
      <c r="K28" s="25">
        <v>14.966887</v>
      </c>
      <c r="L28" s="25">
        <v>0.13631107000000001</v>
      </c>
      <c r="M28" s="9"/>
      <c r="N28" s="6"/>
      <c r="O28" s="6"/>
      <c r="P28" s="6"/>
      <c r="Q28" s="6"/>
      <c r="R28" s="7"/>
      <c r="S28" s="6"/>
      <c r="T28" s="1" t="s">
        <v>1</v>
      </c>
      <c r="U28" s="5"/>
      <c r="V28" s="5"/>
      <c r="W28" s="5"/>
    </row>
    <row r="29" spans="1:23" ht="16" x14ac:dyDescent="0.2">
      <c r="B29">
        <v>35</v>
      </c>
      <c r="C29" t="s">
        <v>15</v>
      </c>
      <c r="D29" t="s">
        <v>37</v>
      </c>
      <c r="E29" t="s">
        <v>106</v>
      </c>
      <c r="F29" t="s">
        <v>104</v>
      </c>
      <c r="G29" s="25">
        <v>5.9427436E-2</v>
      </c>
      <c r="H29" s="25">
        <v>4.8369236000000003E-2</v>
      </c>
      <c r="I29" s="25">
        <v>7.3013770000000006E-2</v>
      </c>
      <c r="J29" s="25">
        <v>14.846652984619141</v>
      </c>
      <c r="K29" s="25">
        <v>14.966887</v>
      </c>
      <c r="L29" s="25">
        <v>0.13631107000000001</v>
      </c>
      <c r="M29" s="9"/>
      <c r="N29" s="6"/>
      <c r="O29" s="12"/>
      <c r="P29" s="6"/>
      <c r="Q29" s="6"/>
      <c r="R29" s="7"/>
      <c r="S29" s="6"/>
      <c r="T29" s="1" t="s">
        <v>1</v>
      </c>
      <c r="U29" s="5"/>
      <c r="V29" s="5"/>
      <c r="W29" s="5"/>
    </row>
    <row r="30" spans="1:23" s="13" customFormat="1" ht="16" x14ac:dyDescent="0.2">
      <c r="A30" s="27" t="s">
        <v>101</v>
      </c>
      <c r="B30">
        <v>4</v>
      </c>
      <c r="C30" t="s">
        <v>33</v>
      </c>
      <c r="D30" t="s">
        <v>7</v>
      </c>
      <c r="E30" t="s">
        <v>103</v>
      </c>
      <c r="F30" t="s">
        <v>104</v>
      </c>
      <c r="G30" t="s">
        <v>1</v>
      </c>
      <c r="H30" t="s">
        <v>1</v>
      </c>
      <c r="I30" t="s">
        <v>1</v>
      </c>
      <c r="J30" s="25">
        <v>24.659212112426758</v>
      </c>
      <c r="K30" s="25">
        <v>24.610516000000001</v>
      </c>
      <c r="L30" s="25">
        <v>6.8868620000000005E-2</v>
      </c>
      <c r="M30" s="9">
        <f>K37-K30</f>
        <v>-7.5195129999999999</v>
      </c>
      <c r="N30" s="9">
        <f>SQRT(L30^2+L37^2)</f>
        <v>9.7339642247464622E-2</v>
      </c>
      <c r="O30" s="18">
        <f t="shared" ref="O30" si="14">$O$3</f>
        <v>-11.475633999999999</v>
      </c>
      <c r="P30" s="9">
        <f t="shared" ref="P30" si="15">M30-O30</f>
        <v>3.9561209999999996</v>
      </c>
      <c r="Q30" s="9">
        <f t="shared" ref="Q30" si="16">N30</f>
        <v>9.7339642247464622E-2</v>
      </c>
      <c r="R30" s="8">
        <f t="shared" ref="R30" si="17">2^(-P30)</f>
        <v>6.4430115892123177E-2</v>
      </c>
      <c r="S30" s="9">
        <f>LOG(R30,2)</f>
        <v>-3.9561209999999991</v>
      </c>
      <c r="T30" s="13" t="s">
        <v>1</v>
      </c>
    </row>
    <row r="31" spans="1:23" ht="16" x14ac:dyDescent="0.2">
      <c r="A31" s="29" t="s">
        <v>109</v>
      </c>
      <c r="B31">
        <v>16</v>
      </c>
      <c r="C31" t="s">
        <v>32</v>
      </c>
      <c r="D31" t="s">
        <v>7</v>
      </c>
      <c r="E31" t="s">
        <v>103</v>
      </c>
      <c r="F31" t="s">
        <v>104</v>
      </c>
      <c r="G31" t="s">
        <v>1</v>
      </c>
      <c r="H31" t="s">
        <v>1</v>
      </c>
      <c r="I31" t="s">
        <v>1</v>
      </c>
      <c r="J31" s="25">
        <v>24.561817169189453</v>
      </c>
      <c r="K31" s="25">
        <v>24.610516000000001</v>
      </c>
      <c r="L31" s="25">
        <v>6.8868620000000005E-2</v>
      </c>
      <c r="M31" s="9"/>
      <c r="N31" s="9"/>
      <c r="O31" s="6"/>
      <c r="P31" s="9"/>
      <c r="Q31" s="9"/>
      <c r="R31" s="8"/>
      <c r="S31" s="9"/>
      <c r="T31" s="1" t="s">
        <v>1</v>
      </c>
    </row>
    <row r="32" spans="1:23" ht="16" x14ac:dyDescent="0.2">
      <c r="A32" s="29"/>
      <c r="B32"/>
      <c r="C32"/>
      <c r="D32"/>
      <c r="E32"/>
      <c r="F32"/>
      <c r="G32"/>
      <c r="H32"/>
      <c r="I32"/>
      <c r="J32" s="25"/>
      <c r="K32" s="25"/>
      <c r="L32" s="25"/>
      <c r="M32" s="9"/>
      <c r="N32" s="9"/>
      <c r="O32" s="6"/>
      <c r="P32" s="9"/>
      <c r="Q32" s="9"/>
      <c r="R32" s="8"/>
      <c r="S32" s="9"/>
      <c r="T32" s="1" t="s">
        <v>1</v>
      </c>
    </row>
    <row r="33" spans="1:24" ht="16" x14ac:dyDescent="0.2">
      <c r="A33" s="29"/>
      <c r="B33">
        <v>8</v>
      </c>
      <c r="C33" t="s">
        <v>22</v>
      </c>
      <c r="D33" t="s">
        <v>7</v>
      </c>
      <c r="E33" t="s">
        <v>105</v>
      </c>
      <c r="F33" t="s">
        <v>104</v>
      </c>
      <c r="G33" s="25">
        <v>0.88431746</v>
      </c>
      <c r="H33" s="25">
        <v>0.77568804999999996</v>
      </c>
      <c r="I33" s="25">
        <v>1.0081595999999999</v>
      </c>
      <c r="J33" s="25">
        <v>24.547710418701172</v>
      </c>
      <c r="K33" s="25">
        <v>24.604649999999999</v>
      </c>
      <c r="L33" s="25">
        <v>5.8961052E-2</v>
      </c>
      <c r="M33" s="9">
        <f>K37-K34</f>
        <v>-7.5136469999999989</v>
      </c>
      <c r="N33" s="9">
        <f>SQRT(L34^2+L37^2)</f>
        <v>9.060090940551703E-2</v>
      </c>
      <c r="O33" s="34">
        <f t="shared" ref="O33" si="18">$O$6</f>
        <v>-11.292403999999998</v>
      </c>
      <c r="P33" s="9">
        <f t="shared" ref="P33" si="19">M33-O33</f>
        <v>3.7787569999999988</v>
      </c>
      <c r="Q33" s="9">
        <f t="shared" ref="Q33" si="20">N33</f>
        <v>9.060090940551703E-2</v>
      </c>
      <c r="R33" s="8">
        <f t="shared" ref="R33" si="21">2^(-P33)</f>
        <v>7.2858595770406834E-2</v>
      </c>
      <c r="S33" s="6"/>
    </row>
    <row r="34" spans="1:24" ht="16" x14ac:dyDescent="0.2">
      <c r="A34" s="29"/>
      <c r="B34">
        <v>20</v>
      </c>
      <c r="C34" t="s">
        <v>21</v>
      </c>
      <c r="D34" t="s">
        <v>7</v>
      </c>
      <c r="E34" t="s">
        <v>105</v>
      </c>
      <c r="F34" t="s">
        <v>104</v>
      </c>
      <c r="G34" s="25">
        <v>0.88431746</v>
      </c>
      <c r="H34" s="25">
        <v>0.77568804999999996</v>
      </c>
      <c r="I34" s="25">
        <v>1.0081595999999999</v>
      </c>
      <c r="J34" s="25">
        <v>24.600795745849609</v>
      </c>
      <c r="K34" s="25">
        <v>24.604649999999999</v>
      </c>
      <c r="L34" s="25">
        <v>5.8961052E-2</v>
      </c>
      <c r="M34" s="9"/>
      <c r="N34" s="9"/>
      <c r="O34" s="6"/>
      <c r="P34" s="9"/>
      <c r="Q34" s="9"/>
      <c r="R34" s="8"/>
      <c r="S34" s="6"/>
    </row>
    <row r="35" spans="1:24" ht="16" x14ac:dyDescent="0.2">
      <c r="A35" s="29"/>
      <c r="B35">
        <v>32</v>
      </c>
      <c r="C35" t="s">
        <v>20</v>
      </c>
      <c r="D35" t="s">
        <v>7</v>
      </c>
      <c r="E35" t="s">
        <v>105</v>
      </c>
      <c r="F35" t="s">
        <v>104</v>
      </c>
      <c r="G35" s="25">
        <v>0.88431746</v>
      </c>
      <c r="H35" s="25">
        <v>0.77568804999999996</v>
      </c>
      <c r="I35" s="25">
        <v>1.0081595999999999</v>
      </c>
      <c r="J35" s="25">
        <v>24.665443420410156</v>
      </c>
      <c r="K35" s="25">
        <v>24.604649999999999</v>
      </c>
      <c r="L35" s="25">
        <v>5.8961052E-2</v>
      </c>
      <c r="M35" s="9"/>
      <c r="N35" s="9"/>
      <c r="O35" s="6"/>
      <c r="P35" s="9"/>
      <c r="Q35" s="9"/>
      <c r="R35" s="8"/>
      <c r="S35" s="6"/>
    </row>
    <row r="36" spans="1:24" ht="16" x14ac:dyDescent="0.2">
      <c r="A36" s="29"/>
      <c r="B36">
        <v>12</v>
      </c>
      <c r="C36" t="s">
        <v>12</v>
      </c>
      <c r="D36" t="s">
        <v>7</v>
      </c>
      <c r="E36" t="s">
        <v>106</v>
      </c>
      <c r="F36" t="s">
        <v>104</v>
      </c>
      <c r="G36" s="25">
        <v>6.443016E-2</v>
      </c>
      <c r="H36" s="25">
        <v>5.2473409999999998E-2</v>
      </c>
      <c r="I36" s="25">
        <v>7.9111404999999996E-2</v>
      </c>
      <c r="J36" s="25">
        <v>17.139644622802734</v>
      </c>
      <c r="K36" s="25">
        <v>17.091003000000001</v>
      </c>
      <c r="L36" s="25">
        <v>6.8790400000000002E-2</v>
      </c>
      <c r="M36" s="9"/>
      <c r="N36" s="9"/>
      <c r="O36" s="6"/>
      <c r="P36" s="9"/>
      <c r="Q36" s="9"/>
      <c r="R36" s="8"/>
      <c r="S36" s="6"/>
      <c r="T36" s="1" t="s">
        <v>1</v>
      </c>
      <c r="U36" s="5"/>
      <c r="V36" s="5"/>
      <c r="W36" s="5"/>
    </row>
    <row r="37" spans="1:24" ht="16" x14ac:dyDescent="0.2">
      <c r="A37" s="29"/>
      <c r="B37">
        <v>24</v>
      </c>
      <c r="C37" t="s">
        <v>11</v>
      </c>
      <c r="D37" t="s">
        <v>7</v>
      </c>
      <c r="E37" t="s">
        <v>106</v>
      </c>
      <c r="F37" t="s">
        <v>104</v>
      </c>
      <c r="G37" s="25">
        <v>6.443016E-2</v>
      </c>
      <c r="H37" s="25">
        <v>5.2473409999999998E-2</v>
      </c>
      <c r="I37" s="25">
        <v>7.9111404999999996E-2</v>
      </c>
      <c r="J37" s="25">
        <v>17.042360305786133</v>
      </c>
      <c r="K37" s="25">
        <v>17.091003000000001</v>
      </c>
      <c r="L37" s="25">
        <v>6.8790400000000002E-2</v>
      </c>
      <c r="M37" s="9"/>
      <c r="N37" s="6"/>
      <c r="O37" s="6"/>
      <c r="P37" s="6"/>
      <c r="Q37" s="6"/>
      <c r="R37" s="7"/>
      <c r="S37" s="6"/>
      <c r="T37" s="1" t="s">
        <v>1</v>
      </c>
      <c r="U37" s="5"/>
      <c r="V37" s="5"/>
      <c r="W37" s="5"/>
    </row>
    <row r="38" spans="1:24" s="10" customFormat="1" ht="16" x14ac:dyDescent="0.2">
      <c r="A38" s="30"/>
      <c r="B38"/>
      <c r="C38"/>
      <c r="D38"/>
      <c r="E38"/>
      <c r="F38"/>
      <c r="G38" s="25"/>
      <c r="H38" s="25"/>
      <c r="I38" s="25"/>
      <c r="J38" s="25"/>
      <c r="K38" s="25"/>
      <c r="L38" s="25"/>
      <c r="M38" s="9"/>
      <c r="N38" s="6"/>
      <c r="O38" s="12"/>
      <c r="P38" s="6"/>
      <c r="Q38" s="6"/>
      <c r="R38" s="7"/>
      <c r="S38" s="12"/>
      <c r="T38" s="10" t="s">
        <v>1</v>
      </c>
      <c r="U38" s="11"/>
      <c r="V38" s="11"/>
      <c r="W38" s="11"/>
    </row>
    <row r="39" spans="1:24" s="35" customFormat="1" ht="16" x14ac:dyDescent="0.2">
      <c r="A39" s="35" t="s">
        <v>110</v>
      </c>
      <c r="B39">
        <v>25</v>
      </c>
      <c r="C39" t="s">
        <v>79</v>
      </c>
      <c r="D39" t="s">
        <v>110</v>
      </c>
      <c r="E39" t="s">
        <v>103</v>
      </c>
      <c r="F39" t="s">
        <v>104</v>
      </c>
      <c r="G39" t="s">
        <v>1</v>
      </c>
      <c r="H39" t="s">
        <v>1</v>
      </c>
      <c r="I39" t="s">
        <v>1</v>
      </c>
      <c r="J39" s="25">
        <v>34.584682464599609</v>
      </c>
      <c r="K39" s="25">
        <v>34.584682000000001</v>
      </c>
      <c r="L39" t="s">
        <v>1</v>
      </c>
      <c r="M39" s="14"/>
      <c r="N39" s="38"/>
      <c r="O39" s="38"/>
      <c r="P39" s="38"/>
      <c r="Q39" s="38"/>
      <c r="R39" s="39"/>
      <c r="S39" s="38"/>
    </row>
    <row r="40" spans="1:24" ht="16" x14ac:dyDescent="0.2">
      <c r="B40">
        <v>33</v>
      </c>
      <c r="C40" t="s">
        <v>54</v>
      </c>
      <c r="D40" t="s">
        <v>110</v>
      </c>
      <c r="E40" t="s">
        <v>106</v>
      </c>
      <c r="F40" t="s">
        <v>104</v>
      </c>
      <c r="G40" t="s">
        <v>1</v>
      </c>
      <c r="H40" t="s">
        <v>1</v>
      </c>
      <c r="I40" t="s">
        <v>1</v>
      </c>
      <c r="J40" t="s">
        <v>111</v>
      </c>
      <c r="K40" t="s">
        <v>1</v>
      </c>
      <c r="L40" t="s">
        <v>1</v>
      </c>
      <c r="M40" s="9"/>
      <c r="N40" s="6"/>
      <c r="O40" s="6"/>
      <c r="P40" s="9"/>
      <c r="Q40" s="9"/>
      <c r="R40" s="8"/>
      <c r="S40" s="9"/>
    </row>
    <row r="41" spans="1:24" ht="16" x14ac:dyDescent="0.2">
      <c r="B41">
        <v>41</v>
      </c>
      <c r="C41" t="s">
        <v>44</v>
      </c>
      <c r="D41" t="s">
        <v>110</v>
      </c>
      <c r="E41" t="s">
        <v>105</v>
      </c>
      <c r="F41" t="s">
        <v>104</v>
      </c>
      <c r="G41" t="s">
        <v>1</v>
      </c>
      <c r="H41" t="s">
        <v>1</v>
      </c>
      <c r="I41" t="s">
        <v>1</v>
      </c>
      <c r="J41" t="s">
        <v>111</v>
      </c>
      <c r="K41" t="s">
        <v>1</v>
      </c>
      <c r="L41" t="s">
        <v>1</v>
      </c>
      <c r="M41" s="9"/>
      <c r="N41" s="6"/>
      <c r="O41" s="6"/>
      <c r="P41" s="9"/>
      <c r="Q41" s="9"/>
      <c r="R41" s="8"/>
      <c r="S41" s="9"/>
    </row>
    <row r="42" spans="1:24" x14ac:dyDescent="0.15">
      <c r="M42" s="9"/>
      <c r="N42" s="6"/>
    </row>
    <row r="43" spans="1:24" x14ac:dyDescent="0.15">
      <c r="M43" s="9"/>
      <c r="N43" s="6"/>
    </row>
    <row r="44" spans="1:24" x14ac:dyDescent="0.15">
      <c r="M44" s="9"/>
      <c r="N44" s="6"/>
    </row>
    <row r="46" spans="1:24" s="10" customFormat="1" x14ac:dyDescent="0.15">
      <c r="A46" s="2"/>
      <c r="B46" s="1"/>
      <c r="C46" s="1"/>
      <c r="D46" s="15"/>
      <c r="E46" s="1"/>
      <c r="F46" s="1"/>
      <c r="G46" s="1"/>
      <c r="H46" s="1"/>
      <c r="I46" s="1"/>
      <c r="J46" s="24"/>
      <c r="K46" s="24"/>
      <c r="L46" s="15"/>
      <c r="M46" s="2"/>
      <c r="N46" s="2"/>
      <c r="O46" s="2"/>
      <c r="P46" s="2"/>
      <c r="Q46" s="2"/>
      <c r="R46" s="3"/>
      <c r="S46" s="2"/>
      <c r="T46" s="1"/>
      <c r="U46" s="1"/>
      <c r="V46" s="1"/>
      <c r="W46" s="1"/>
      <c r="X46" s="1"/>
    </row>
    <row r="47" spans="1:24" s="13" customFormat="1" x14ac:dyDescent="0.15">
      <c r="A47" s="2"/>
      <c r="B47" s="1"/>
      <c r="C47" s="1"/>
      <c r="D47" s="15"/>
      <c r="E47" s="1"/>
      <c r="F47" s="1"/>
      <c r="G47" s="1"/>
      <c r="H47" s="1"/>
      <c r="I47" s="1"/>
      <c r="J47" s="24"/>
      <c r="K47" s="24"/>
      <c r="L47" s="15"/>
      <c r="M47" s="2"/>
      <c r="N47" s="2"/>
      <c r="O47" s="2"/>
      <c r="P47" s="2"/>
      <c r="Q47" s="2"/>
      <c r="R47" s="3"/>
      <c r="S47" s="2"/>
      <c r="T47" s="1"/>
      <c r="U47" s="1"/>
      <c r="V47" s="1"/>
      <c r="W47" s="1"/>
      <c r="X47" s="1"/>
    </row>
    <row r="52" spans="1:24" s="10" customFormat="1" x14ac:dyDescent="0.15">
      <c r="A52" s="2"/>
      <c r="B52" s="1"/>
      <c r="C52" s="1"/>
      <c r="D52" s="15"/>
      <c r="E52" s="1"/>
      <c r="F52" s="1"/>
      <c r="G52" s="1"/>
      <c r="H52" s="1"/>
      <c r="I52" s="1"/>
      <c r="J52" s="24"/>
      <c r="K52" s="24"/>
      <c r="L52" s="15"/>
      <c r="M52" s="2"/>
      <c r="N52" s="2"/>
      <c r="O52" s="2"/>
      <c r="P52" s="2"/>
      <c r="Q52" s="2"/>
      <c r="R52" s="3"/>
      <c r="S52" s="2"/>
      <c r="T52" s="1"/>
      <c r="U52" s="1"/>
      <c r="V52" s="1"/>
      <c r="W52" s="1"/>
      <c r="X52" s="1"/>
    </row>
    <row r="53" spans="1:24" s="13" customFormat="1" x14ac:dyDescent="0.15">
      <c r="A53" s="2"/>
      <c r="B53" s="1"/>
      <c r="C53" s="1"/>
      <c r="D53" s="15"/>
      <c r="E53" s="1"/>
      <c r="F53" s="1"/>
      <c r="G53" s="1"/>
      <c r="H53" s="1"/>
      <c r="I53" s="1"/>
      <c r="J53" s="24"/>
      <c r="K53" s="24"/>
      <c r="L53" s="15"/>
      <c r="M53" s="2"/>
      <c r="N53" s="2"/>
      <c r="O53" s="2"/>
      <c r="P53" s="2"/>
      <c r="Q53" s="2"/>
      <c r="R53" s="3"/>
      <c r="S53" s="2"/>
      <c r="T53" s="1"/>
      <c r="U53" s="1"/>
      <c r="V53" s="1"/>
      <c r="W53" s="1"/>
      <c r="X53" s="1"/>
    </row>
    <row r="58" spans="1:24" s="10" customFormat="1" x14ac:dyDescent="0.15">
      <c r="A58" s="2"/>
      <c r="B58" s="1"/>
      <c r="C58" s="1"/>
      <c r="D58" s="15"/>
      <c r="E58" s="1"/>
      <c r="F58" s="1"/>
      <c r="G58" s="1"/>
      <c r="H58" s="1"/>
      <c r="I58" s="1"/>
      <c r="J58" s="24"/>
      <c r="K58" s="24"/>
      <c r="L58" s="15"/>
      <c r="M58" s="2"/>
      <c r="N58" s="2"/>
      <c r="O58" s="2"/>
      <c r="P58" s="2"/>
      <c r="Q58" s="2"/>
      <c r="R58" s="3"/>
      <c r="S58" s="2"/>
      <c r="T58" s="1"/>
      <c r="U58" s="1"/>
      <c r="V58" s="1"/>
      <c r="W58" s="1"/>
      <c r="X58" s="1"/>
    </row>
  </sheetData>
  <mergeCells count="2">
    <mergeCell ref="G1:L1"/>
    <mergeCell ref="M1:P1"/>
  </mergeCells>
  <pageMargins left="0.75" right="0.75" top="1" bottom="1" header="0.5" footer="0.5"/>
  <pageSetup orientation="portrait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22E0A8-562C-4E4C-8424-FF3F570078F2}">
  <dimension ref="A1:X58"/>
  <sheetViews>
    <sheetView zoomScale="137" zoomScaleNormal="100" workbookViewId="0">
      <selection activeCell="M3" sqref="M3"/>
    </sheetView>
  </sheetViews>
  <sheetFormatPr baseColWidth="10" defaultColWidth="8.83203125" defaultRowHeight="13" x14ac:dyDescent="0.15"/>
  <cols>
    <col min="1" max="1" width="26.6640625" style="2" customWidth="1"/>
    <col min="2" max="2" width="10.5" style="1" customWidth="1"/>
    <col min="3" max="3" width="11" style="1" bestFit="1" customWidth="1"/>
    <col min="4" max="4" width="12" style="1" bestFit="1" customWidth="1"/>
    <col min="5" max="5" width="11.1640625" style="1" bestFit="1" customWidth="1"/>
    <col min="6" max="6" width="11.1640625" style="1" customWidth="1"/>
    <col min="7" max="7" width="10" style="1" customWidth="1"/>
    <col min="8" max="8" width="6.83203125" style="1" customWidth="1"/>
    <col min="9" max="9" width="7.33203125" style="1" customWidth="1"/>
    <col min="10" max="10" width="6.6640625" style="24" bestFit="1" customWidth="1"/>
    <col min="11" max="11" width="7.6640625" style="24" bestFit="1" customWidth="1"/>
    <col min="12" max="12" width="5.6640625" style="15" bestFit="1" customWidth="1"/>
    <col min="13" max="14" width="10.83203125" style="2" customWidth="1"/>
    <col min="15" max="17" width="12.1640625" style="2" customWidth="1"/>
    <col min="18" max="18" width="12.1640625" style="3" customWidth="1"/>
    <col min="19" max="19" width="12.1640625" style="2" customWidth="1"/>
    <col min="20" max="20" width="7.33203125" style="1" bestFit="1" customWidth="1"/>
    <col min="21" max="21" width="12.1640625" style="1" bestFit="1" customWidth="1"/>
    <col min="22" max="22" width="10.1640625" style="1" bestFit="1" customWidth="1"/>
    <col min="23" max="23" width="11.83203125" style="1" bestFit="1" customWidth="1"/>
    <col min="24" max="16384" width="8.83203125" style="1"/>
  </cols>
  <sheetData>
    <row r="1" spans="1:23" x14ac:dyDescent="0.15">
      <c r="G1" s="75" t="s">
        <v>112</v>
      </c>
      <c r="H1" s="75"/>
      <c r="I1" s="75"/>
      <c r="J1" s="75"/>
      <c r="K1" s="75"/>
      <c r="L1" s="75"/>
      <c r="M1" s="76" t="s">
        <v>113</v>
      </c>
      <c r="N1" s="76"/>
      <c r="O1" s="76"/>
      <c r="P1" s="76"/>
      <c r="Q1" s="32"/>
    </row>
    <row r="2" spans="1:23" x14ac:dyDescent="0.15">
      <c r="A2" s="22" t="s">
        <v>97</v>
      </c>
      <c r="B2" s="1" t="s">
        <v>99</v>
      </c>
      <c r="C2" s="1" t="s">
        <v>98</v>
      </c>
      <c r="D2" s="15" t="s">
        <v>96</v>
      </c>
      <c r="E2" s="1" t="s">
        <v>95</v>
      </c>
      <c r="F2" s="1" t="s">
        <v>100</v>
      </c>
      <c r="G2" s="4" t="s">
        <v>94</v>
      </c>
      <c r="H2" s="1" t="s">
        <v>93</v>
      </c>
      <c r="I2" s="1" t="s">
        <v>92</v>
      </c>
      <c r="J2" s="24" t="s">
        <v>91</v>
      </c>
      <c r="K2" s="24" t="s">
        <v>90</v>
      </c>
      <c r="L2" s="15" t="s">
        <v>89</v>
      </c>
      <c r="M2" s="33" t="s">
        <v>115</v>
      </c>
      <c r="N2" s="2" t="s">
        <v>117</v>
      </c>
      <c r="O2" s="2" t="s">
        <v>116</v>
      </c>
      <c r="P2" s="33" t="s">
        <v>88</v>
      </c>
      <c r="Q2" s="2" t="s">
        <v>118</v>
      </c>
      <c r="R2" s="3" t="s">
        <v>87</v>
      </c>
      <c r="S2" s="2" t="s">
        <v>86</v>
      </c>
      <c r="T2" s="1" t="s">
        <v>85</v>
      </c>
      <c r="U2" s="1" t="s">
        <v>84</v>
      </c>
      <c r="V2" s="1" t="s">
        <v>83</v>
      </c>
      <c r="W2" s="1" t="s">
        <v>82</v>
      </c>
    </row>
    <row r="3" spans="1:23" s="13" customFormat="1" ht="16" x14ac:dyDescent="0.2">
      <c r="A3" s="26" t="s">
        <v>101</v>
      </c>
      <c r="B3">
        <v>1</v>
      </c>
      <c r="C3" t="s">
        <v>81</v>
      </c>
      <c r="D3" t="s">
        <v>81</v>
      </c>
      <c r="E3" t="s">
        <v>103</v>
      </c>
      <c r="F3" t="s">
        <v>104</v>
      </c>
      <c r="G3" t="s">
        <v>1</v>
      </c>
      <c r="H3" t="s">
        <v>1</v>
      </c>
      <c r="I3" t="s">
        <v>1</v>
      </c>
      <c r="J3" s="25">
        <v>25.275373458862305</v>
      </c>
      <c r="K3" s="25">
        <v>25.370932</v>
      </c>
      <c r="L3" s="25">
        <v>0.30613681999999998</v>
      </c>
      <c r="M3" s="9">
        <f>K9-K3</f>
        <v>-10.943185</v>
      </c>
      <c r="N3" s="9">
        <f>SQRT(L3^2+L9^2)</f>
        <v>0.31225770080116211</v>
      </c>
      <c r="O3" s="18">
        <f>M21</f>
        <v>-7.4350429999999985</v>
      </c>
      <c r="P3" s="9">
        <f>M3-O3</f>
        <v>-3.5081420000000012</v>
      </c>
      <c r="Q3" s="9">
        <f>N3</f>
        <v>0.31225770080116211</v>
      </c>
      <c r="R3" s="8">
        <f>2^(-P3)</f>
        <v>11.377739105172106</v>
      </c>
      <c r="S3" s="9">
        <f>LOG(R3,2)</f>
        <v>3.5081420000000016</v>
      </c>
      <c r="T3" s="13" t="s">
        <v>1</v>
      </c>
    </row>
    <row r="4" spans="1:23" ht="16" x14ac:dyDescent="0.2">
      <c r="A4" s="2" t="s">
        <v>102</v>
      </c>
      <c r="B4">
        <v>13</v>
      </c>
      <c r="C4" t="s">
        <v>80</v>
      </c>
      <c r="D4" t="s">
        <v>81</v>
      </c>
      <c r="E4" t="s">
        <v>103</v>
      </c>
      <c r="F4" t="s">
        <v>104</v>
      </c>
      <c r="G4" t="s">
        <v>1</v>
      </c>
      <c r="H4" t="s">
        <v>1</v>
      </c>
      <c r="I4" t="s">
        <v>1</v>
      </c>
      <c r="J4" s="25">
        <v>25.123968124389648</v>
      </c>
      <c r="K4" s="25">
        <v>25.370932</v>
      </c>
      <c r="L4" s="25">
        <v>0.30613681999999998</v>
      </c>
      <c r="M4" s="9"/>
      <c r="N4" s="9"/>
      <c r="O4" s="9"/>
      <c r="P4" s="9"/>
      <c r="Q4" s="9"/>
      <c r="R4" s="8"/>
      <c r="S4" s="9"/>
      <c r="T4" s="1" t="s">
        <v>1</v>
      </c>
    </row>
    <row r="5" spans="1:23" ht="16" x14ac:dyDescent="0.2">
      <c r="A5" s="2" t="s">
        <v>114</v>
      </c>
      <c r="B5">
        <v>25</v>
      </c>
      <c r="C5" t="s">
        <v>79</v>
      </c>
      <c r="D5" t="s">
        <v>81</v>
      </c>
      <c r="E5" t="s">
        <v>103</v>
      </c>
      <c r="F5" t="s">
        <v>104</v>
      </c>
      <c r="G5" t="s">
        <v>1</v>
      </c>
      <c r="H5" t="s">
        <v>1</v>
      </c>
      <c r="I5" t="s">
        <v>1</v>
      </c>
      <c r="J5" s="25">
        <v>25.713447570800781</v>
      </c>
      <c r="K5" s="25">
        <v>25.370932</v>
      </c>
      <c r="L5" s="25">
        <v>0.30613681999999998</v>
      </c>
      <c r="M5" s="9"/>
      <c r="N5" s="9"/>
      <c r="O5" s="9"/>
      <c r="P5" s="9"/>
      <c r="Q5" s="9"/>
      <c r="R5" s="8"/>
      <c r="S5" s="9"/>
    </row>
    <row r="6" spans="1:23" ht="16" x14ac:dyDescent="0.2">
      <c r="B6">
        <v>5</v>
      </c>
      <c r="C6" t="s">
        <v>69</v>
      </c>
      <c r="D6" t="s">
        <v>81</v>
      </c>
      <c r="E6" t="s">
        <v>105</v>
      </c>
      <c r="F6" t="s">
        <v>104</v>
      </c>
      <c r="G6" s="25">
        <v>1</v>
      </c>
      <c r="H6" s="25">
        <v>0.60654989999999998</v>
      </c>
      <c r="I6" s="25">
        <v>1.6486689000000001</v>
      </c>
      <c r="J6" s="25">
        <v>25.171764373779297</v>
      </c>
      <c r="K6" s="25">
        <v>24.913132000000001</v>
      </c>
      <c r="L6" s="25">
        <v>0.32978454000000001</v>
      </c>
      <c r="M6" s="9">
        <f>K9-K6</f>
        <v>-10.485385000000001</v>
      </c>
      <c r="N6" s="9">
        <f>SQRT(L6^2+L9^2)</f>
        <v>0.33547423443973651</v>
      </c>
      <c r="O6" s="18">
        <f>M24</f>
        <v>-6.5912489999999995</v>
      </c>
      <c r="P6" s="9">
        <f>M6-O6</f>
        <v>-3.8941360000000014</v>
      </c>
      <c r="Q6" s="9">
        <f>N6</f>
        <v>0.33547423443973651</v>
      </c>
      <c r="R6" s="8">
        <f>2^(-P6)</f>
        <v>14.867972296213466</v>
      </c>
      <c r="S6" s="9"/>
    </row>
    <row r="7" spans="1:23" ht="16" x14ac:dyDescent="0.2">
      <c r="B7">
        <v>17</v>
      </c>
      <c r="C7" t="s">
        <v>68</v>
      </c>
      <c r="D7" t="s">
        <v>81</v>
      </c>
      <c r="E7" t="s">
        <v>105</v>
      </c>
      <c r="F7" t="s">
        <v>104</v>
      </c>
      <c r="G7" s="25">
        <v>1</v>
      </c>
      <c r="H7" s="25">
        <v>0.60654989999999998</v>
      </c>
      <c r="I7" s="25">
        <v>1.6486689000000001</v>
      </c>
      <c r="J7" s="25">
        <v>24.54176139831543</v>
      </c>
      <c r="K7" s="25">
        <v>24.913132000000001</v>
      </c>
      <c r="L7" s="25">
        <v>0.32978454000000001</v>
      </c>
      <c r="M7" s="9"/>
      <c r="N7" s="9"/>
      <c r="O7" s="9"/>
      <c r="P7" s="9"/>
      <c r="Q7" s="9"/>
      <c r="R7" s="8"/>
      <c r="S7" s="9"/>
    </row>
    <row r="8" spans="1:23" ht="16" x14ac:dyDescent="0.2">
      <c r="B8">
        <v>29</v>
      </c>
      <c r="C8" t="s">
        <v>67</v>
      </c>
      <c r="D8" t="s">
        <v>81</v>
      </c>
      <c r="E8" t="s">
        <v>105</v>
      </c>
      <c r="F8" t="s">
        <v>104</v>
      </c>
      <c r="G8" s="25">
        <v>1</v>
      </c>
      <c r="H8" s="25">
        <v>0.60654989999999998</v>
      </c>
      <c r="I8" s="25">
        <v>1.6486689000000001</v>
      </c>
      <c r="J8" s="25">
        <v>25.02586555480957</v>
      </c>
      <c r="K8" s="25">
        <v>24.913132000000001</v>
      </c>
      <c r="L8" s="25">
        <v>0.32978454000000001</v>
      </c>
      <c r="M8" s="9"/>
      <c r="N8" s="9"/>
      <c r="O8" s="9"/>
      <c r="P8" s="9"/>
      <c r="Q8" s="9"/>
      <c r="R8" s="8"/>
      <c r="S8" s="9"/>
    </row>
    <row r="9" spans="1:23" ht="16" x14ac:dyDescent="0.2">
      <c r="B9">
        <v>9</v>
      </c>
      <c r="C9" t="s">
        <v>56</v>
      </c>
      <c r="D9" t="s">
        <v>81</v>
      </c>
      <c r="E9" t="s">
        <v>106</v>
      </c>
      <c r="F9" t="s">
        <v>104</v>
      </c>
      <c r="G9" s="25">
        <v>1</v>
      </c>
      <c r="H9" s="25">
        <v>0.70684060000000004</v>
      </c>
      <c r="I9" s="25">
        <v>1.4147462</v>
      </c>
      <c r="J9" s="25">
        <v>14.373210906982422</v>
      </c>
      <c r="K9" s="25">
        <v>14.427747</v>
      </c>
      <c r="L9" s="25">
        <v>6.1523321999999998E-2</v>
      </c>
      <c r="M9" s="9"/>
      <c r="N9" s="9"/>
      <c r="O9" s="9"/>
      <c r="P9" s="9"/>
      <c r="Q9" s="9"/>
      <c r="R9" s="8"/>
      <c r="S9" s="9"/>
      <c r="T9" s="1" t="s">
        <v>1</v>
      </c>
    </row>
    <row r="10" spans="1:23" ht="16" x14ac:dyDescent="0.2">
      <c r="B10">
        <v>21</v>
      </c>
      <c r="C10" t="s">
        <v>55</v>
      </c>
      <c r="D10" t="s">
        <v>81</v>
      </c>
      <c r="E10" t="s">
        <v>106</v>
      </c>
      <c r="F10" t="s">
        <v>104</v>
      </c>
      <c r="G10" s="25">
        <v>1</v>
      </c>
      <c r="H10" s="25">
        <v>0.70684060000000004</v>
      </c>
      <c r="I10" s="25">
        <v>1.4147462</v>
      </c>
      <c r="J10" s="25">
        <v>14.41558837890625</v>
      </c>
      <c r="K10" s="25">
        <v>14.427747</v>
      </c>
      <c r="L10" s="25">
        <v>6.1523321999999998E-2</v>
      </c>
      <c r="M10" s="9"/>
      <c r="N10" s="6"/>
      <c r="O10" s="6"/>
      <c r="P10" s="6"/>
      <c r="Q10" s="6"/>
      <c r="R10" s="7"/>
      <c r="S10" s="6"/>
      <c r="T10" s="1" t="s">
        <v>1</v>
      </c>
      <c r="U10" s="5"/>
      <c r="V10" s="5"/>
      <c r="W10" s="5"/>
    </row>
    <row r="11" spans="1:23" ht="16" x14ac:dyDescent="0.2">
      <c r="B11">
        <v>33</v>
      </c>
      <c r="C11" t="s">
        <v>54</v>
      </c>
      <c r="D11" t="s">
        <v>81</v>
      </c>
      <c r="E11" t="s">
        <v>106</v>
      </c>
      <c r="F11" t="s">
        <v>104</v>
      </c>
      <c r="G11" s="25">
        <v>1</v>
      </c>
      <c r="H11" s="25">
        <v>0.70684060000000004</v>
      </c>
      <c r="I11" s="25">
        <v>1.4147462</v>
      </c>
      <c r="J11" s="25">
        <v>14.494441986083984</v>
      </c>
      <c r="K11" s="25">
        <v>14.427747</v>
      </c>
      <c r="L11" s="25">
        <v>6.1523321999999998E-2</v>
      </c>
      <c r="M11" s="9"/>
      <c r="N11" s="6"/>
      <c r="O11" s="6"/>
      <c r="P11" s="6"/>
      <c r="Q11" s="6"/>
      <c r="R11" s="7"/>
      <c r="S11" s="6"/>
      <c r="T11" s="1" t="s">
        <v>1</v>
      </c>
      <c r="U11" s="5"/>
      <c r="V11" s="5"/>
      <c r="W11" s="5"/>
    </row>
    <row r="12" spans="1:23" s="13" customFormat="1" ht="16" x14ac:dyDescent="0.2">
      <c r="A12" s="27" t="s">
        <v>101</v>
      </c>
      <c r="B12" s="16">
        <v>2</v>
      </c>
      <c r="C12" s="16" t="s">
        <v>75</v>
      </c>
      <c r="D12" s="16" t="s">
        <v>80</v>
      </c>
      <c r="E12" s="16" t="s">
        <v>103</v>
      </c>
      <c r="F12" s="16" t="s">
        <v>104</v>
      </c>
      <c r="G12" s="16" t="s">
        <v>1</v>
      </c>
      <c r="H12" s="16" t="s">
        <v>1</v>
      </c>
      <c r="I12" s="16" t="s">
        <v>1</v>
      </c>
      <c r="J12" s="28">
        <v>24.962724685668945</v>
      </c>
      <c r="K12" s="28">
        <v>25.389337999999999</v>
      </c>
      <c r="L12" s="28">
        <v>0.37189003999999998</v>
      </c>
      <c r="M12" s="9">
        <f t="shared" ref="M12" si="0">K18-K12</f>
        <v>-9.3997439999999983</v>
      </c>
      <c r="N12" s="9">
        <f t="shared" ref="N12" si="1">SQRT(L12^2+L18^2)</f>
        <v>0.40069032083025913</v>
      </c>
      <c r="O12" s="18">
        <f>$O$3</f>
        <v>-7.4350429999999985</v>
      </c>
      <c r="P12" s="9">
        <f t="shared" ref="P12" si="2">M12-O12</f>
        <v>-1.9647009999999998</v>
      </c>
      <c r="Q12" s="9">
        <f t="shared" ref="Q12" si="3">N12</f>
        <v>0.40069032083025913</v>
      </c>
      <c r="R12" s="8">
        <f t="shared" ref="R12" si="4">2^(-P12)</f>
        <v>3.9033179926849608</v>
      </c>
      <c r="S12" s="9">
        <f>LOG(R12,2)</f>
        <v>1.9647009999999998</v>
      </c>
      <c r="T12" s="13" t="s">
        <v>1</v>
      </c>
    </row>
    <row r="13" spans="1:23" ht="16" x14ac:dyDescent="0.2">
      <c r="A13" s="29" t="s">
        <v>107</v>
      </c>
      <c r="B13">
        <v>14</v>
      </c>
      <c r="C13" t="s">
        <v>74</v>
      </c>
      <c r="D13" t="s">
        <v>80</v>
      </c>
      <c r="E13" t="s">
        <v>103</v>
      </c>
      <c r="F13" t="s">
        <v>104</v>
      </c>
      <c r="G13" t="s">
        <v>1</v>
      </c>
      <c r="H13" t="s">
        <v>1</v>
      </c>
      <c r="I13" t="s">
        <v>1</v>
      </c>
      <c r="J13" s="25">
        <v>25.645097732543945</v>
      </c>
      <c r="K13" s="25">
        <v>25.389337999999999</v>
      </c>
      <c r="L13" s="25">
        <v>0.37189003999999998</v>
      </c>
      <c r="M13" s="9"/>
      <c r="N13" s="9"/>
      <c r="O13" s="6"/>
      <c r="P13" s="9"/>
      <c r="Q13" s="9"/>
      <c r="R13" s="8"/>
      <c r="S13" s="9"/>
      <c r="T13" s="1" t="s">
        <v>1</v>
      </c>
    </row>
    <row r="14" spans="1:23" ht="16" x14ac:dyDescent="0.2">
      <c r="A14" s="29"/>
      <c r="B14">
        <v>26</v>
      </c>
      <c r="C14" t="s">
        <v>73</v>
      </c>
      <c r="D14" t="s">
        <v>80</v>
      </c>
      <c r="E14" t="s">
        <v>103</v>
      </c>
      <c r="F14" t="s">
        <v>104</v>
      </c>
      <c r="G14" t="s">
        <v>1</v>
      </c>
      <c r="H14" t="s">
        <v>1</v>
      </c>
      <c r="I14" t="s">
        <v>1</v>
      </c>
      <c r="J14" s="25">
        <v>25.560195922851562</v>
      </c>
      <c r="K14" s="25">
        <v>25.389337999999999</v>
      </c>
      <c r="L14" s="25">
        <v>0.37189003999999998</v>
      </c>
      <c r="M14" s="9"/>
      <c r="N14" s="9"/>
      <c r="O14" s="6"/>
      <c r="P14" s="9"/>
      <c r="Q14" s="9"/>
      <c r="R14" s="8"/>
      <c r="S14" s="9"/>
      <c r="T14" s="1" t="s">
        <v>1</v>
      </c>
    </row>
    <row r="15" spans="1:23" ht="16" x14ac:dyDescent="0.2">
      <c r="A15" s="29"/>
      <c r="B15">
        <v>6</v>
      </c>
      <c r="C15" t="s">
        <v>62</v>
      </c>
      <c r="D15" t="s">
        <v>80</v>
      </c>
      <c r="E15" t="s">
        <v>105</v>
      </c>
      <c r="F15" t="s">
        <v>104</v>
      </c>
      <c r="G15" s="25">
        <v>0.67736834000000001</v>
      </c>
      <c r="H15" s="25">
        <v>0.42406877999999998</v>
      </c>
      <c r="I15" s="25">
        <v>1.0819657</v>
      </c>
      <c r="J15" s="25">
        <v>25.622682571411133</v>
      </c>
      <c r="K15" s="25">
        <v>25.493528000000001</v>
      </c>
      <c r="L15" s="25">
        <v>0.19837463999999999</v>
      </c>
      <c r="M15" s="9">
        <f t="shared" ref="M15" si="5">K18-K15</f>
        <v>-9.503934000000001</v>
      </c>
      <c r="N15" s="9">
        <f t="shared" ref="N15" si="6">SQRT(L15^2+L18^2)</f>
        <v>0.24819957524335934</v>
      </c>
      <c r="O15" s="34">
        <f>$O$6</f>
        <v>-6.5912489999999995</v>
      </c>
      <c r="P15" s="9">
        <f t="shared" ref="P15" si="7">M15-O15</f>
        <v>-2.9126850000000015</v>
      </c>
      <c r="Q15" s="9">
        <f t="shared" ref="Q15" si="8">N15</f>
        <v>0.24819957524335934</v>
      </c>
      <c r="R15" s="8">
        <f t="shared" ref="R15" si="9">2^(-P15)</f>
        <v>7.5301833863278143</v>
      </c>
      <c r="S15" s="6"/>
    </row>
    <row r="16" spans="1:23" ht="16" x14ac:dyDescent="0.2">
      <c r="A16" s="29"/>
      <c r="B16">
        <v>18</v>
      </c>
      <c r="C16" t="s">
        <v>61</v>
      </c>
      <c r="D16" t="s">
        <v>80</v>
      </c>
      <c r="E16" t="s">
        <v>105</v>
      </c>
      <c r="F16" t="s">
        <v>104</v>
      </c>
      <c r="G16" s="25">
        <v>0.67736834000000001</v>
      </c>
      <c r="H16" s="25">
        <v>0.42406877999999998</v>
      </c>
      <c r="I16" s="25">
        <v>1.0819657</v>
      </c>
      <c r="J16" s="25">
        <v>25.265115737915039</v>
      </c>
      <c r="K16" s="25">
        <v>25.493528000000001</v>
      </c>
      <c r="L16" s="25">
        <v>0.19837463999999999</v>
      </c>
      <c r="M16" s="9"/>
      <c r="N16" s="9"/>
      <c r="O16" s="6"/>
      <c r="P16" s="9"/>
      <c r="Q16" s="9"/>
      <c r="R16" s="8"/>
      <c r="S16" s="6"/>
    </row>
    <row r="17" spans="1:23" ht="16" x14ac:dyDescent="0.2">
      <c r="A17" s="29"/>
      <c r="B17">
        <v>30</v>
      </c>
      <c r="C17" t="s">
        <v>60</v>
      </c>
      <c r="D17" t="s">
        <v>80</v>
      </c>
      <c r="E17" t="s">
        <v>105</v>
      </c>
      <c r="F17" t="s">
        <v>104</v>
      </c>
      <c r="G17" s="25">
        <v>0.67736834000000001</v>
      </c>
      <c r="H17" s="25">
        <v>0.42406877999999998</v>
      </c>
      <c r="I17" s="25">
        <v>1.0819657</v>
      </c>
      <c r="J17" s="25">
        <v>25.592784881591797</v>
      </c>
      <c r="K17" s="25">
        <v>25.493528000000001</v>
      </c>
      <c r="L17" s="25">
        <v>0.19837463999999999</v>
      </c>
      <c r="M17" s="9"/>
      <c r="N17" s="9"/>
      <c r="O17" s="6"/>
      <c r="P17" s="9"/>
      <c r="Q17" s="9"/>
      <c r="R17" s="8"/>
      <c r="S17" s="6"/>
    </row>
    <row r="18" spans="1:23" ht="16" x14ac:dyDescent="0.2">
      <c r="A18" s="29"/>
      <c r="B18">
        <v>10</v>
      </c>
      <c r="C18" t="s">
        <v>50</v>
      </c>
      <c r="D18" t="s">
        <v>80</v>
      </c>
      <c r="E18" t="s">
        <v>106</v>
      </c>
      <c r="F18" t="s">
        <v>104</v>
      </c>
      <c r="G18" s="25">
        <v>0.34306695999999998</v>
      </c>
      <c r="H18" s="25">
        <v>0.21979994999999999</v>
      </c>
      <c r="I18" s="25">
        <v>0.53546386999999995</v>
      </c>
      <c r="J18" s="25">
        <v>16.102027893066406</v>
      </c>
      <c r="K18" s="25">
        <v>15.989594</v>
      </c>
      <c r="L18" s="25">
        <v>0.14916612000000001</v>
      </c>
      <c r="M18" s="9"/>
      <c r="N18" s="9"/>
      <c r="O18" s="6"/>
      <c r="P18" s="9"/>
      <c r="Q18" s="9"/>
      <c r="R18" s="8"/>
      <c r="S18" s="6"/>
      <c r="T18" s="1" t="s">
        <v>1</v>
      </c>
      <c r="U18" s="5"/>
      <c r="V18" s="5"/>
      <c r="W18" s="5"/>
    </row>
    <row r="19" spans="1:23" ht="16" x14ac:dyDescent="0.2">
      <c r="A19" s="29"/>
      <c r="B19">
        <v>22</v>
      </c>
      <c r="C19" t="s">
        <v>49</v>
      </c>
      <c r="D19" t="s">
        <v>80</v>
      </c>
      <c r="E19" t="s">
        <v>106</v>
      </c>
      <c r="F19" t="s">
        <v>104</v>
      </c>
      <c r="G19" s="25">
        <v>0.34306695999999998</v>
      </c>
      <c r="H19" s="25">
        <v>0.21979994999999999</v>
      </c>
      <c r="I19" s="25">
        <v>0.53546386999999995</v>
      </c>
      <c r="J19" s="25">
        <v>16.046380996704102</v>
      </c>
      <c r="K19" s="25">
        <v>15.989594</v>
      </c>
      <c r="L19" s="25">
        <v>0.14916612000000001</v>
      </c>
      <c r="M19" s="9"/>
      <c r="N19" s="6"/>
      <c r="O19" s="6"/>
      <c r="P19" s="6"/>
      <c r="Q19" s="6"/>
      <c r="R19" s="7"/>
      <c r="S19" s="6"/>
      <c r="T19" s="1" t="s">
        <v>1</v>
      </c>
      <c r="U19" s="5"/>
      <c r="V19" s="5"/>
      <c r="W19" s="5"/>
    </row>
    <row r="20" spans="1:23" s="10" customFormat="1" ht="16" x14ac:dyDescent="0.2">
      <c r="A20" s="30"/>
      <c r="B20" s="17">
        <v>34</v>
      </c>
      <c r="C20" s="17" t="s">
        <v>48</v>
      </c>
      <c r="D20" s="17" t="s">
        <v>80</v>
      </c>
      <c r="E20" s="17" t="s">
        <v>106</v>
      </c>
      <c r="F20" s="17" t="s">
        <v>104</v>
      </c>
      <c r="G20" s="31">
        <v>0.34306695999999998</v>
      </c>
      <c r="H20" s="31">
        <v>0.21979994999999999</v>
      </c>
      <c r="I20" s="31">
        <v>0.53546386999999995</v>
      </c>
      <c r="J20" s="31">
        <v>15.820375442504883</v>
      </c>
      <c r="K20" s="31">
        <v>15.989594</v>
      </c>
      <c r="L20" s="31">
        <v>0.14916612000000001</v>
      </c>
      <c r="M20" s="9"/>
      <c r="N20" s="6"/>
      <c r="O20" s="12"/>
      <c r="P20" s="6"/>
      <c r="Q20" s="6"/>
      <c r="R20" s="7"/>
      <c r="S20" s="12"/>
      <c r="T20" s="10" t="s">
        <v>1</v>
      </c>
      <c r="U20" s="11"/>
      <c r="V20" s="11"/>
      <c r="W20" s="11"/>
    </row>
    <row r="21" spans="1:23" ht="16" x14ac:dyDescent="0.2">
      <c r="A21" s="20" t="s">
        <v>101</v>
      </c>
      <c r="B21">
        <v>3</v>
      </c>
      <c r="C21" t="s">
        <v>39</v>
      </c>
      <c r="D21" t="s">
        <v>79</v>
      </c>
      <c r="E21" t="s">
        <v>103</v>
      </c>
      <c r="F21" t="s">
        <v>104</v>
      </c>
      <c r="G21" t="s">
        <v>1</v>
      </c>
      <c r="H21" t="s">
        <v>1</v>
      </c>
      <c r="I21" t="s">
        <v>1</v>
      </c>
      <c r="J21" s="25">
        <v>22.391731262207031</v>
      </c>
      <c r="K21" s="25">
        <v>22.442557999999998</v>
      </c>
      <c r="L21" s="25">
        <v>8.6664854999999999E-2</v>
      </c>
      <c r="M21" s="9">
        <f t="shared" ref="M21" si="10">K27-K21</f>
        <v>-7.4350429999999985</v>
      </c>
      <c r="N21" s="9">
        <f t="shared" ref="N21" si="11">SQRT(L21^2+L27^2)</f>
        <v>9.1150431178576879E-2</v>
      </c>
      <c r="O21" s="18">
        <f t="shared" ref="O21" si="12">$O$3</f>
        <v>-7.4350429999999985</v>
      </c>
      <c r="P21" s="9">
        <f t="shared" ref="P21" si="13">M21-O21</f>
        <v>0</v>
      </c>
      <c r="Q21" s="9">
        <f t="shared" ref="Q21" si="14">N21</f>
        <v>9.1150431178576879E-2</v>
      </c>
      <c r="R21" s="8">
        <f t="shared" ref="R21" si="15">2^(-P21)</f>
        <v>1</v>
      </c>
      <c r="S21" s="6">
        <f>LOG(R21,2)</f>
        <v>0</v>
      </c>
      <c r="T21" s="1" t="s">
        <v>1</v>
      </c>
    </row>
    <row r="22" spans="1:23" ht="16" x14ac:dyDescent="0.2">
      <c r="A22" s="20" t="s">
        <v>108</v>
      </c>
      <c r="B22">
        <v>15</v>
      </c>
      <c r="C22" t="s">
        <v>38</v>
      </c>
      <c r="D22" t="s">
        <v>79</v>
      </c>
      <c r="E22" t="s">
        <v>103</v>
      </c>
      <c r="F22" t="s">
        <v>104</v>
      </c>
      <c r="G22" t="s">
        <v>1</v>
      </c>
      <c r="H22" t="s">
        <v>1</v>
      </c>
      <c r="I22" t="s">
        <v>1</v>
      </c>
      <c r="J22" s="25">
        <v>22.393316268920898</v>
      </c>
      <c r="K22" s="25">
        <v>22.442557999999998</v>
      </c>
      <c r="L22" s="25">
        <v>8.6664854999999999E-2</v>
      </c>
      <c r="M22" s="9"/>
      <c r="N22" s="9"/>
      <c r="O22" s="6"/>
      <c r="P22" s="9"/>
      <c r="Q22" s="9"/>
      <c r="R22" s="8"/>
      <c r="S22" s="9"/>
      <c r="T22" s="1" t="s">
        <v>1</v>
      </c>
    </row>
    <row r="23" spans="1:23" ht="16" x14ac:dyDescent="0.2">
      <c r="B23">
        <v>27</v>
      </c>
      <c r="C23" t="s">
        <v>37</v>
      </c>
      <c r="D23" t="s">
        <v>79</v>
      </c>
      <c r="E23" t="s">
        <v>103</v>
      </c>
      <c r="F23" t="s">
        <v>104</v>
      </c>
      <c r="G23" t="s">
        <v>1</v>
      </c>
      <c r="H23" t="s">
        <v>1</v>
      </c>
      <c r="I23" t="s">
        <v>1</v>
      </c>
      <c r="J23" s="25">
        <v>22.542625427246094</v>
      </c>
      <c r="K23" s="25">
        <v>22.442557999999998</v>
      </c>
      <c r="L23" s="25">
        <v>8.6664854999999999E-2</v>
      </c>
      <c r="M23" s="9"/>
      <c r="N23" s="9"/>
      <c r="O23" s="6"/>
      <c r="P23" s="9"/>
      <c r="Q23" s="9"/>
      <c r="R23" s="8"/>
      <c r="S23" s="9"/>
      <c r="T23" s="1" t="s">
        <v>1</v>
      </c>
    </row>
    <row r="24" spans="1:23" ht="16" x14ac:dyDescent="0.2">
      <c r="B24">
        <v>7</v>
      </c>
      <c r="C24" t="s">
        <v>27</v>
      </c>
      <c r="D24" t="s">
        <v>79</v>
      </c>
      <c r="E24" t="s">
        <v>105</v>
      </c>
      <c r="F24" t="s">
        <v>104</v>
      </c>
      <c r="G24" s="25">
        <v>1.3067586</v>
      </c>
      <c r="H24" s="25">
        <v>0.95427596999999997</v>
      </c>
      <c r="I24" s="25">
        <v>1.7894384999999999</v>
      </c>
      <c r="J24" s="25">
        <v>21.88426399230957</v>
      </c>
      <c r="K24" s="25">
        <v>21.598763999999999</v>
      </c>
      <c r="L24" s="25">
        <v>0.26931860000000002</v>
      </c>
      <c r="M24" s="9">
        <f t="shared" ref="M24" si="16">K27-K24</f>
        <v>-6.5912489999999995</v>
      </c>
      <c r="N24" s="9">
        <f t="shared" ref="N24" si="17">SQRT(L24^2+L27^2)</f>
        <v>0.27079533289521346</v>
      </c>
      <c r="O24" s="34">
        <f t="shared" ref="O24" si="18">$O$6</f>
        <v>-6.5912489999999995</v>
      </c>
      <c r="P24" s="9">
        <f t="shared" ref="P24" si="19">M24-O24</f>
        <v>0</v>
      </c>
      <c r="Q24" s="9">
        <f t="shared" ref="Q24" si="20">N24</f>
        <v>0.27079533289521346</v>
      </c>
      <c r="R24" s="8">
        <f t="shared" ref="R24" si="21">2^(-P24)</f>
        <v>1</v>
      </c>
      <c r="S24" s="6"/>
    </row>
    <row r="25" spans="1:23" ht="16" x14ac:dyDescent="0.2">
      <c r="B25">
        <v>19</v>
      </c>
      <c r="C25" t="s">
        <v>26</v>
      </c>
      <c r="D25" t="s">
        <v>79</v>
      </c>
      <c r="E25" t="s">
        <v>105</v>
      </c>
      <c r="F25" t="s">
        <v>104</v>
      </c>
      <c r="G25" s="25">
        <v>1.3067586</v>
      </c>
      <c r="H25" s="25">
        <v>0.95427596999999997</v>
      </c>
      <c r="I25" s="25">
        <v>1.7894384999999999</v>
      </c>
      <c r="J25" s="25">
        <v>21.3492431640625</v>
      </c>
      <c r="K25" s="25">
        <v>21.598763999999999</v>
      </c>
      <c r="L25" s="25">
        <v>0.26931860000000002</v>
      </c>
      <c r="M25" s="9"/>
      <c r="N25" s="9"/>
      <c r="O25" s="6"/>
      <c r="P25" s="9"/>
      <c r="Q25" s="9"/>
      <c r="R25" s="8"/>
      <c r="S25" s="6"/>
    </row>
    <row r="26" spans="1:23" ht="16" x14ac:dyDescent="0.2">
      <c r="B26">
        <v>31</v>
      </c>
      <c r="C26" t="s">
        <v>25</v>
      </c>
      <c r="D26" t="s">
        <v>79</v>
      </c>
      <c r="E26" t="s">
        <v>105</v>
      </c>
      <c r="F26" t="s">
        <v>104</v>
      </c>
      <c r="G26" s="25">
        <v>1.3067586</v>
      </c>
      <c r="H26" s="25">
        <v>0.95427596999999997</v>
      </c>
      <c r="I26" s="25">
        <v>1.7894384999999999</v>
      </c>
      <c r="J26" s="25">
        <v>21.562789916992188</v>
      </c>
      <c r="K26" s="25">
        <v>21.598763999999999</v>
      </c>
      <c r="L26" s="25">
        <v>0.26931860000000002</v>
      </c>
      <c r="M26" s="9"/>
      <c r="N26" s="9"/>
      <c r="O26" s="6"/>
      <c r="P26" s="9"/>
      <c r="Q26" s="9"/>
      <c r="R26" s="8"/>
      <c r="S26" s="6"/>
    </row>
    <row r="27" spans="1:23" ht="16" x14ac:dyDescent="0.2">
      <c r="B27">
        <v>11</v>
      </c>
      <c r="C27" t="s">
        <v>17</v>
      </c>
      <c r="D27" t="s">
        <v>79</v>
      </c>
      <c r="E27" t="s">
        <v>106</v>
      </c>
      <c r="F27" t="s">
        <v>104</v>
      </c>
      <c r="G27" s="25">
        <v>8.7891010000000006E-2</v>
      </c>
      <c r="H27" s="25">
        <v>7.9425549999999998E-2</v>
      </c>
      <c r="I27" s="25">
        <v>9.7258754000000003E-2</v>
      </c>
      <c r="J27" s="25">
        <v>15.024712562561035</v>
      </c>
      <c r="K27" s="25">
        <v>15.007515</v>
      </c>
      <c r="L27" s="25">
        <v>2.8241883999999998E-2</v>
      </c>
      <c r="M27" s="9"/>
      <c r="N27" s="9"/>
      <c r="O27" s="6"/>
      <c r="P27" s="9"/>
      <c r="Q27" s="9"/>
      <c r="R27" s="8"/>
      <c r="S27" s="6"/>
      <c r="T27" s="1" t="s">
        <v>1</v>
      </c>
      <c r="U27" s="5"/>
      <c r="V27" s="5"/>
      <c r="W27" s="5"/>
    </row>
    <row r="28" spans="1:23" ht="16" x14ac:dyDescent="0.2">
      <c r="B28">
        <v>23</v>
      </c>
      <c r="C28" t="s">
        <v>16</v>
      </c>
      <c r="D28" t="s">
        <v>79</v>
      </c>
      <c r="E28" t="s">
        <v>106</v>
      </c>
      <c r="F28" t="s">
        <v>104</v>
      </c>
      <c r="G28" s="25">
        <v>8.7891010000000006E-2</v>
      </c>
      <c r="H28" s="25">
        <v>7.9425549999999998E-2</v>
      </c>
      <c r="I28" s="25">
        <v>9.7258754000000003E-2</v>
      </c>
      <c r="J28" s="25">
        <v>15.022912979125977</v>
      </c>
      <c r="K28" s="25">
        <v>15.007515</v>
      </c>
      <c r="L28" s="25">
        <v>2.8241883999999998E-2</v>
      </c>
      <c r="M28" s="9"/>
      <c r="N28" s="6"/>
      <c r="O28" s="6"/>
      <c r="P28" s="6"/>
      <c r="Q28" s="6"/>
      <c r="R28" s="7"/>
      <c r="S28" s="6"/>
      <c r="T28" s="1" t="s">
        <v>1</v>
      </c>
      <c r="U28" s="5"/>
      <c r="V28" s="5"/>
      <c r="W28" s="5"/>
    </row>
    <row r="29" spans="1:23" ht="16" x14ac:dyDescent="0.2">
      <c r="B29">
        <v>35</v>
      </c>
      <c r="C29" t="s">
        <v>15</v>
      </c>
      <c r="D29" t="s">
        <v>79</v>
      </c>
      <c r="E29" t="s">
        <v>106</v>
      </c>
      <c r="F29" t="s">
        <v>104</v>
      </c>
      <c r="G29" s="25">
        <v>8.7891010000000006E-2</v>
      </c>
      <c r="H29" s="25">
        <v>7.9425549999999998E-2</v>
      </c>
      <c r="I29" s="25">
        <v>9.7258754000000003E-2</v>
      </c>
      <c r="J29" s="25">
        <v>14.974921226501465</v>
      </c>
      <c r="K29" s="25">
        <v>15.007515</v>
      </c>
      <c r="L29" s="25">
        <v>2.8241883999999998E-2</v>
      </c>
      <c r="M29" s="9"/>
      <c r="N29" s="6"/>
      <c r="O29" s="12"/>
      <c r="P29" s="6"/>
      <c r="Q29" s="6"/>
      <c r="R29" s="7"/>
      <c r="S29" s="6"/>
      <c r="T29" s="1" t="s">
        <v>1</v>
      </c>
      <c r="U29" s="5"/>
      <c r="V29" s="5"/>
      <c r="W29" s="5"/>
    </row>
    <row r="30" spans="1:23" s="13" customFormat="1" ht="16" x14ac:dyDescent="0.2">
      <c r="A30" s="27" t="s">
        <v>101</v>
      </c>
      <c r="B30" s="16">
        <v>4</v>
      </c>
      <c r="C30" s="16" t="s">
        <v>33</v>
      </c>
      <c r="D30" s="16" t="s">
        <v>45</v>
      </c>
      <c r="E30" s="16" t="s">
        <v>103</v>
      </c>
      <c r="F30" s="16" t="s">
        <v>104</v>
      </c>
      <c r="G30" s="16" t="s">
        <v>1</v>
      </c>
      <c r="H30" s="16" t="s">
        <v>1</v>
      </c>
      <c r="I30" s="16" t="s">
        <v>1</v>
      </c>
      <c r="J30" s="28">
        <v>24.717683792114258</v>
      </c>
      <c r="K30" s="28">
        <v>24.555579999999999</v>
      </c>
      <c r="L30" s="28">
        <v>0.20175306000000001</v>
      </c>
      <c r="M30" s="9">
        <f t="shared" ref="M30" si="22">K36-K30</f>
        <v>-8.1258920000000003</v>
      </c>
      <c r="N30" s="9">
        <f t="shared" ref="N30" si="23">SQRT(L30^2+L36^2)</f>
        <v>0.28719360393347065</v>
      </c>
      <c r="O30" s="18">
        <f t="shared" ref="O30" si="24">$O$3</f>
        <v>-7.4350429999999985</v>
      </c>
      <c r="P30" s="9">
        <f t="shared" ref="P30" si="25">M30-O30</f>
        <v>-0.69084900000000182</v>
      </c>
      <c r="Q30" s="9">
        <f t="shared" ref="Q30" si="26">N30</f>
        <v>0.28719360393347065</v>
      </c>
      <c r="R30" s="8">
        <f t="shared" ref="R30" si="27">2^(-P30)</f>
        <v>1.6142331860889778</v>
      </c>
      <c r="S30" s="9">
        <f>LOG(R30,2)</f>
        <v>0.69084900000000182</v>
      </c>
      <c r="T30" s="13" t="s">
        <v>1</v>
      </c>
    </row>
    <row r="31" spans="1:23" ht="16" x14ac:dyDescent="0.2">
      <c r="A31" s="29" t="s">
        <v>109</v>
      </c>
      <c r="B31">
        <v>16</v>
      </c>
      <c r="C31" t="s">
        <v>32</v>
      </c>
      <c r="D31" t="s">
        <v>45</v>
      </c>
      <c r="E31" t="s">
        <v>103</v>
      </c>
      <c r="F31" t="s">
        <v>104</v>
      </c>
      <c r="G31" t="s">
        <v>1</v>
      </c>
      <c r="H31" t="s">
        <v>1</v>
      </c>
      <c r="I31" t="s">
        <v>1</v>
      </c>
      <c r="J31" s="25">
        <v>24.329627990722656</v>
      </c>
      <c r="K31" s="25">
        <v>24.555579999999999</v>
      </c>
      <c r="L31" s="25">
        <v>0.20175306000000001</v>
      </c>
      <c r="M31" s="9"/>
      <c r="N31" s="9"/>
      <c r="O31" s="6"/>
      <c r="P31" s="9"/>
      <c r="Q31" s="9"/>
      <c r="R31" s="8"/>
      <c r="S31" s="9"/>
      <c r="T31" s="1" t="s">
        <v>1</v>
      </c>
    </row>
    <row r="32" spans="1:23" ht="16" x14ac:dyDescent="0.2">
      <c r="A32" s="29"/>
      <c r="B32">
        <v>28</v>
      </c>
      <c r="C32" t="s">
        <v>31</v>
      </c>
      <c r="D32" t="s">
        <v>45</v>
      </c>
      <c r="E32" t="s">
        <v>103</v>
      </c>
      <c r="F32" t="s">
        <v>104</v>
      </c>
      <c r="G32" t="s">
        <v>1</v>
      </c>
      <c r="H32" t="s">
        <v>1</v>
      </c>
      <c r="I32" t="s">
        <v>1</v>
      </c>
      <c r="J32" s="25">
        <v>24.619428634643555</v>
      </c>
      <c r="K32" s="25">
        <v>24.555579999999999</v>
      </c>
      <c r="L32" s="25">
        <v>0.20175306000000001</v>
      </c>
      <c r="M32" s="9"/>
      <c r="N32" s="9"/>
      <c r="O32" s="6"/>
      <c r="P32" s="9"/>
      <c r="Q32" s="9"/>
      <c r="R32" s="8"/>
      <c r="S32" s="9"/>
      <c r="T32" s="1" t="s">
        <v>1</v>
      </c>
    </row>
    <row r="33" spans="1:24" ht="16" x14ac:dyDescent="0.2">
      <c r="A33" s="29"/>
      <c r="B33">
        <v>8</v>
      </c>
      <c r="C33" t="s">
        <v>22</v>
      </c>
      <c r="D33" t="s">
        <v>45</v>
      </c>
      <c r="E33" t="s">
        <v>105</v>
      </c>
      <c r="F33" t="s">
        <v>104</v>
      </c>
      <c r="G33" s="25">
        <v>0.69200830000000002</v>
      </c>
      <c r="H33" s="25">
        <v>0.54642809999999997</v>
      </c>
      <c r="I33" s="25">
        <v>0.87637423999999997</v>
      </c>
      <c r="J33" s="25">
        <v>24.58685302734375</v>
      </c>
      <c r="K33" s="25">
        <v>24.628920000000001</v>
      </c>
      <c r="L33" s="25">
        <v>6.6969319999999999E-2</v>
      </c>
      <c r="M33" s="9">
        <f t="shared" ref="M33" si="28">K36-K33</f>
        <v>-8.1992320000000021</v>
      </c>
      <c r="N33" s="9">
        <f t="shared" ref="N33" si="29">SQRT(L33^2+L36^2)</f>
        <v>0.21508314378907983</v>
      </c>
      <c r="O33" s="34">
        <f t="shared" ref="O33" si="30">$O$6</f>
        <v>-6.5912489999999995</v>
      </c>
      <c r="P33" s="9">
        <f t="shared" ref="P33" si="31">M33-O33</f>
        <v>-1.6079830000000026</v>
      </c>
      <c r="Q33" s="9">
        <f t="shared" ref="Q33" si="32">N33</f>
        <v>0.21508314378907983</v>
      </c>
      <c r="R33" s="8">
        <f t="shared" ref="R33" si="33">2^(-P33)</f>
        <v>3.0482537413636468</v>
      </c>
      <c r="S33" s="6"/>
    </row>
    <row r="34" spans="1:24" ht="16" x14ac:dyDescent="0.2">
      <c r="A34" s="29"/>
      <c r="B34">
        <v>20</v>
      </c>
      <c r="C34" t="s">
        <v>21</v>
      </c>
      <c r="D34" t="s">
        <v>45</v>
      </c>
      <c r="E34" t="s">
        <v>105</v>
      </c>
      <c r="F34" t="s">
        <v>104</v>
      </c>
      <c r="G34" s="25">
        <v>0.69200830000000002</v>
      </c>
      <c r="H34" s="25">
        <v>0.54642809999999997</v>
      </c>
      <c r="I34" s="25">
        <v>0.87637423999999997</v>
      </c>
      <c r="J34" s="25">
        <v>24.593759536743164</v>
      </c>
      <c r="K34" s="25">
        <v>24.628920000000001</v>
      </c>
      <c r="L34" s="25">
        <v>6.6969319999999999E-2</v>
      </c>
      <c r="M34" s="9"/>
      <c r="N34" s="9"/>
      <c r="O34" s="6"/>
      <c r="P34" s="9"/>
      <c r="Q34" s="9"/>
      <c r="R34" s="8"/>
      <c r="S34" s="6"/>
    </row>
    <row r="35" spans="1:24" ht="16" x14ac:dyDescent="0.2">
      <c r="A35" s="29"/>
      <c r="B35">
        <v>32</v>
      </c>
      <c r="C35" t="s">
        <v>20</v>
      </c>
      <c r="D35" t="s">
        <v>45</v>
      </c>
      <c r="E35" t="s">
        <v>105</v>
      </c>
      <c r="F35" t="s">
        <v>104</v>
      </c>
      <c r="G35" s="25">
        <v>0.69200830000000002</v>
      </c>
      <c r="H35" s="25">
        <v>0.54642809999999997</v>
      </c>
      <c r="I35" s="25">
        <v>0.87637423999999997</v>
      </c>
      <c r="J35" s="25">
        <v>24.706146240234375</v>
      </c>
      <c r="K35" s="25">
        <v>24.628920000000001</v>
      </c>
      <c r="L35" s="25">
        <v>6.6969319999999999E-2</v>
      </c>
      <c r="M35" s="9"/>
      <c r="N35" s="9"/>
      <c r="O35" s="6"/>
      <c r="P35" s="9"/>
      <c r="Q35" s="9"/>
      <c r="R35" s="8"/>
      <c r="S35" s="6"/>
    </row>
    <row r="36" spans="1:24" ht="16" x14ac:dyDescent="0.2">
      <c r="A36" s="29"/>
      <c r="B36">
        <v>12</v>
      </c>
      <c r="C36" t="s">
        <v>12</v>
      </c>
      <c r="D36" t="s">
        <v>45</v>
      </c>
      <c r="E36" t="s">
        <v>106</v>
      </c>
      <c r="F36" t="s">
        <v>104</v>
      </c>
      <c r="G36" s="25">
        <v>0.1418768</v>
      </c>
      <c r="H36" s="25">
        <v>0.10311632599999999</v>
      </c>
      <c r="I36" s="25">
        <v>0.19520698</v>
      </c>
      <c r="J36" s="25">
        <v>16.662818908691406</v>
      </c>
      <c r="K36" s="25">
        <v>16.429687999999999</v>
      </c>
      <c r="L36" s="25">
        <v>0.20439146</v>
      </c>
      <c r="M36" s="9"/>
      <c r="N36" s="9"/>
      <c r="O36" s="6"/>
      <c r="P36" s="9"/>
      <c r="Q36" s="9"/>
      <c r="R36" s="8"/>
      <c r="S36" s="6"/>
      <c r="T36" s="1" t="s">
        <v>1</v>
      </c>
      <c r="U36" s="5"/>
      <c r="V36" s="5"/>
      <c r="W36" s="5"/>
    </row>
    <row r="37" spans="1:24" ht="16" x14ac:dyDescent="0.2">
      <c r="A37" s="29"/>
      <c r="B37">
        <v>24</v>
      </c>
      <c r="C37" t="s">
        <v>11</v>
      </c>
      <c r="D37" t="s">
        <v>45</v>
      </c>
      <c r="E37" t="s">
        <v>106</v>
      </c>
      <c r="F37" t="s">
        <v>104</v>
      </c>
      <c r="G37" s="25">
        <v>0.1418768</v>
      </c>
      <c r="H37" s="25">
        <v>0.10311632599999999</v>
      </c>
      <c r="I37" s="25">
        <v>0.19520698</v>
      </c>
      <c r="J37" s="25">
        <v>16.344947814941406</v>
      </c>
      <c r="K37" s="25">
        <v>16.429687999999999</v>
      </c>
      <c r="L37" s="25">
        <v>0.20439146</v>
      </c>
      <c r="M37" s="9"/>
      <c r="N37" s="6"/>
      <c r="O37" s="6"/>
      <c r="P37" s="6"/>
      <c r="Q37" s="6"/>
      <c r="R37" s="7"/>
      <c r="S37" s="6"/>
      <c r="T37" s="1" t="s">
        <v>1</v>
      </c>
      <c r="U37" s="5"/>
      <c r="V37" s="5"/>
      <c r="W37" s="5"/>
    </row>
    <row r="38" spans="1:24" s="10" customFormat="1" ht="16" x14ac:dyDescent="0.2">
      <c r="A38" s="30"/>
      <c r="B38" s="17">
        <v>36</v>
      </c>
      <c r="C38" s="17" t="s">
        <v>10</v>
      </c>
      <c r="D38" s="17" t="s">
        <v>45</v>
      </c>
      <c r="E38" s="17" t="s">
        <v>106</v>
      </c>
      <c r="F38" s="17" t="s">
        <v>104</v>
      </c>
      <c r="G38" s="31">
        <v>0.1418768</v>
      </c>
      <c r="H38" s="31">
        <v>0.10311632599999999</v>
      </c>
      <c r="I38" s="31">
        <v>0.19520698</v>
      </c>
      <c r="J38" s="31">
        <v>16.281293869018555</v>
      </c>
      <c r="K38" s="31">
        <v>16.429687999999999</v>
      </c>
      <c r="L38" s="31">
        <v>0.20439146</v>
      </c>
      <c r="M38" s="9"/>
      <c r="N38" s="6"/>
      <c r="O38" s="12"/>
      <c r="P38" s="6"/>
      <c r="Q38" s="6"/>
      <c r="R38" s="7"/>
      <c r="S38" s="12"/>
      <c r="T38" s="10" t="s">
        <v>1</v>
      </c>
      <c r="U38" s="11"/>
      <c r="V38" s="11"/>
      <c r="W38" s="11"/>
    </row>
    <row r="39" spans="1:24" s="35" customFormat="1" ht="16" x14ac:dyDescent="0.2">
      <c r="A39" s="35" t="s">
        <v>110</v>
      </c>
      <c r="B39" s="36">
        <v>73</v>
      </c>
      <c r="C39" s="36" t="s">
        <v>76</v>
      </c>
      <c r="D39" s="36" t="s">
        <v>110</v>
      </c>
      <c r="E39" s="36" t="s">
        <v>103</v>
      </c>
      <c r="F39" s="36" t="s">
        <v>104</v>
      </c>
      <c r="G39" s="36" t="s">
        <v>1</v>
      </c>
      <c r="H39" s="36" t="s">
        <v>1</v>
      </c>
      <c r="I39" s="36" t="s">
        <v>1</v>
      </c>
      <c r="J39" s="37">
        <v>34.559307098388672</v>
      </c>
      <c r="K39" s="37">
        <v>34.559306999999997</v>
      </c>
      <c r="L39" s="36" t="s">
        <v>1</v>
      </c>
      <c r="M39" s="14"/>
      <c r="N39" s="38"/>
      <c r="O39" s="38"/>
      <c r="P39" s="38"/>
      <c r="Q39" s="38"/>
      <c r="R39" s="39"/>
      <c r="S39" s="38"/>
    </row>
    <row r="40" spans="1:24" ht="16" x14ac:dyDescent="0.2">
      <c r="B40">
        <v>77</v>
      </c>
      <c r="C40" t="s">
        <v>64</v>
      </c>
      <c r="D40" t="s">
        <v>110</v>
      </c>
      <c r="E40" t="s">
        <v>105</v>
      </c>
      <c r="F40" t="s">
        <v>104</v>
      </c>
      <c r="G40" t="s">
        <v>1</v>
      </c>
      <c r="H40" t="s">
        <v>1</v>
      </c>
      <c r="I40" t="s">
        <v>1</v>
      </c>
      <c r="J40" t="s">
        <v>111</v>
      </c>
      <c r="K40" t="s">
        <v>1</v>
      </c>
      <c r="L40" t="s">
        <v>1</v>
      </c>
      <c r="M40" s="9"/>
      <c r="N40" s="6"/>
      <c r="O40" s="6"/>
      <c r="P40" s="9"/>
      <c r="Q40" s="9"/>
      <c r="R40" s="8"/>
      <c r="S40" s="9"/>
    </row>
    <row r="41" spans="1:24" ht="16" x14ac:dyDescent="0.2">
      <c r="B41">
        <v>81</v>
      </c>
      <c r="C41" t="s">
        <v>51</v>
      </c>
      <c r="D41" t="s">
        <v>110</v>
      </c>
      <c r="E41" t="s">
        <v>106</v>
      </c>
      <c r="F41" t="s">
        <v>104</v>
      </c>
      <c r="G41" t="s">
        <v>1</v>
      </c>
      <c r="H41" t="s">
        <v>1</v>
      </c>
      <c r="I41" t="s">
        <v>1</v>
      </c>
      <c r="J41" t="s">
        <v>111</v>
      </c>
      <c r="K41" t="s">
        <v>1</v>
      </c>
      <c r="L41" t="s">
        <v>1</v>
      </c>
      <c r="M41" s="9"/>
      <c r="N41" s="6"/>
      <c r="O41" s="6"/>
      <c r="P41" s="9"/>
      <c r="Q41" s="9"/>
      <c r="R41" s="8"/>
      <c r="S41" s="9"/>
    </row>
    <row r="42" spans="1:24" x14ac:dyDescent="0.15">
      <c r="M42" s="9"/>
      <c r="N42" s="6"/>
    </row>
    <row r="43" spans="1:24" x14ac:dyDescent="0.15">
      <c r="M43" s="9"/>
      <c r="N43" s="6"/>
    </row>
    <row r="44" spans="1:24" x14ac:dyDescent="0.15">
      <c r="M44" s="9"/>
      <c r="N44" s="6"/>
    </row>
    <row r="46" spans="1:24" s="10" customFormat="1" x14ac:dyDescent="0.15">
      <c r="A46" s="2"/>
      <c r="B46" s="1"/>
      <c r="C46" s="1"/>
      <c r="D46" s="1"/>
      <c r="E46" s="1"/>
      <c r="F46" s="1"/>
      <c r="G46" s="1"/>
      <c r="H46" s="1"/>
      <c r="I46" s="1"/>
      <c r="J46" s="24"/>
      <c r="K46" s="24"/>
      <c r="L46" s="15"/>
      <c r="M46" s="2"/>
      <c r="N46" s="2"/>
      <c r="O46" s="2"/>
      <c r="P46" s="2"/>
      <c r="Q46" s="2"/>
      <c r="R46" s="3"/>
      <c r="S46" s="2"/>
      <c r="T46" s="1"/>
      <c r="U46" s="1"/>
      <c r="V46" s="1"/>
      <c r="W46" s="1"/>
      <c r="X46" s="1"/>
    </row>
    <row r="47" spans="1:24" s="13" customFormat="1" x14ac:dyDescent="0.15">
      <c r="A47" s="2"/>
      <c r="B47" s="1"/>
      <c r="C47" s="1"/>
      <c r="D47" s="1"/>
      <c r="E47" s="1"/>
      <c r="F47" s="1"/>
      <c r="G47" s="1"/>
      <c r="H47" s="1"/>
      <c r="I47" s="1"/>
      <c r="J47" s="24"/>
      <c r="K47" s="24"/>
      <c r="L47" s="15"/>
      <c r="M47" s="2"/>
      <c r="N47" s="2"/>
      <c r="O47" s="2"/>
      <c r="P47" s="2"/>
      <c r="Q47" s="2"/>
      <c r="R47" s="3"/>
      <c r="S47" s="2"/>
      <c r="T47" s="1"/>
      <c r="U47" s="1"/>
      <c r="V47" s="1"/>
      <c r="W47" s="1"/>
      <c r="X47" s="1"/>
    </row>
    <row r="52" spans="1:24" s="10" customFormat="1" x14ac:dyDescent="0.15">
      <c r="A52" s="2"/>
      <c r="B52" s="1"/>
      <c r="C52" s="1"/>
      <c r="D52" s="1"/>
      <c r="E52" s="1"/>
      <c r="F52" s="1"/>
      <c r="G52" s="1"/>
      <c r="H52" s="1"/>
      <c r="I52" s="1"/>
      <c r="J52" s="24"/>
      <c r="K52" s="24"/>
      <c r="L52" s="15"/>
      <c r="M52" s="2"/>
      <c r="N52" s="2"/>
      <c r="O52" s="2"/>
      <c r="P52" s="2"/>
      <c r="Q52" s="2"/>
      <c r="R52" s="3"/>
      <c r="S52" s="2"/>
      <c r="T52" s="1"/>
      <c r="U52" s="1"/>
      <c r="V52" s="1"/>
      <c r="W52" s="1"/>
      <c r="X52" s="1"/>
    </row>
    <row r="53" spans="1:24" s="13" customFormat="1" x14ac:dyDescent="0.15">
      <c r="A53" s="2"/>
      <c r="B53" s="1"/>
      <c r="C53" s="1"/>
      <c r="D53" s="1"/>
      <c r="E53" s="1"/>
      <c r="F53" s="1"/>
      <c r="G53" s="1"/>
      <c r="H53" s="1"/>
      <c r="I53" s="1"/>
      <c r="J53" s="24"/>
      <c r="K53" s="24"/>
      <c r="L53" s="15"/>
      <c r="M53" s="2"/>
      <c r="N53" s="2"/>
      <c r="O53" s="2"/>
      <c r="P53" s="2"/>
      <c r="Q53" s="2"/>
      <c r="R53" s="3"/>
      <c r="S53" s="2"/>
      <c r="T53" s="1"/>
      <c r="U53" s="1"/>
      <c r="V53" s="1"/>
      <c r="W53" s="1"/>
      <c r="X53" s="1"/>
    </row>
    <row r="58" spans="1:24" s="10" customFormat="1" x14ac:dyDescent="0.15">
      <c r="A58" s="2"/>
      <c r="B58" s="1"/>
      <c r="C58" s="1"/>
      <c r="D58" s="1"/>
      <c r="E58" s="1"/>
      <c r="F58" s="1"/>
      <c r="G58" s="1"/>
      <c r="H58" s="1"/>
      <c r="I58" s="1"/>
      <c r="J58" s="24"/>
      <c r="K58" s="24"/>
      <c r="L58" s="15"/>
      <c r="M58" s="2"/>
      <c r="N58" s="2"/>
      <c r="O58" s="2"/>
      <c r="P58" s="2"/>
      <c r="Q58" s="2"/>
      <c r="R58" s="3"/>
      <c r="S58" s="2"/>
      <c r="T58" s="1"/>
      <c r="U58" s="1"/>
      <c r="V58" s="1"/>
      <c r="W58" s="1"/>
      <c r="X58" s="1"/>
    </row>
  </sheetData>
  <mergeCells count="2">
    <mergeCell ref="G1:L1"/>
    <mergeCell ref="M1:P1"/>
  </mergeCells>
  <pageMargins left="0.75" right="0.75" top="1" bottom="1" header="0.5" footer="0.5"/>
  <pageSetup orientation="portrait" horizontalDpi="300" verticalDpi="3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28B449-4355-5E42-87F6-2FA9ADD54802}">
  <dimension ref="B6:J14"/>
  <sheetViews>
    <sheetView topLeftCell="A3" zoomScale="164" workbookViewId="0">
      <selection activeCell="E16" sqref="E16"/>
    </sheetView>
  </sheetViews>
  <sheetFormatPr baseColWidth="10" defaultRowHeight="16" x14ac:dyDescent="0.2"/>
  <cols>
    <col min="3" max="3" width="10.83203125" customWidth="1"/>
    <col min="9" max="9" width="3.33203125" customWidth="1"/>
  </cols>
  <sheetData>
    <row r="6" spans="2:10" x14ac:dyDescent="0.2">
      <c r="C6" s="77" t="s">
        <v>146</v>
      </c>
      <c r="D6" s="77"/>
      <c r="E6" s="77"/>
      <c r="F6" s="78" t="s">
        <v>140</v>
      </c>
      <c r="G6" s="78"/>
      <c r="H6" s="78"/>
      <c r="I6" s="71"/>
    </row>
    <row r="7" spans="2:10" ht="17" thickBot="1" x14ac:dyDescent="0.25">
      <c r="D7" t="s">
        <v>136</v>
      </c>
      <c r="G7" t="s">
        <v>138</v>
      </c>
    </row>
    <row r="8" spans="2:10" x14ac:dyDescent="0.2">
      <c r="B8" t="s">
        <v>143</v>
      </c>
      <c r="C8" s="68">
        <v>1</v>
      </c>
      <c r="D8" s="53">
        <v>2</v>
      </c>
      <c r="E8" s="54">
        <v>3</v>
      </c>
      <c r="F8" s="58">
        <v>10</v>
      </c>
      <c r="G8" s="53">
        <v>11</v>
      </c>
      <c r="H8" s="54">
        <v>12</v>
      </c>
      <c r="J8" s="79" t="s">
        <v>141</v>
      </c>
    </row>
    <row r="9" spans="2:10" x14ac:dyDescent="0.2">
      <c r="B9" t="s">
        <v>144</v>
      </c>
      <c r="C9" s="69">
        <v>4</v>
      </c>
      <c r="D9" s="51">
        <v>5</v>
      </c>
      <c r="E9" s="55">
        <v>6</v>
      </c>
      <c r="F9" s="59">
        <v>13</v>
      </c>
      <c r="G9" s="51">
        <v>14</v>
      </c>
      <c r="H9" s="55">
        <v>15</v>
      </c>
      <c r="J9" s="79"/>
    </row>
    <row r="10" spans="2:10" ht="17" thickBot="1" x14ac:dyDescent="0.25">
      <c r="B10" t="s">
        <v>145</v>
      </c>
      <c r="C10" s="70">
        <v>7</v>
      </c>
      <c r="D10" s="57">
        <v>8</v>
      </c>
      <c r="E10" s="63">
        <v>9</v>
      </c>
      <c r="F10" s="60">
        <v>16</v>
      </c>
      <c r="G10" s="56">
        <v>17</v>
      </c>
      <c r="H10" s="61">
        <v>18</v>
      </c>
      <c r="J10" s="79"/>
    </row>
    <row r="11" spans="2:10" ht="17" thickBot="1" x14ac:dyDescent="0.25">
      <c r="C11" s="67"/>
      <c r="D11" s="65" t="s">
        <v>137</v>
      </c>
      <c r="E11" s="65"/>
      <c r="F11" s="65"/>
      <c r="G11" s="65" t="s">
        <v>139</v>
      </c>
      <c r="H11" s="66"/>
    </row>
    <row r="12" spans="2:10" x14ac:dyDescent="0.2">
      <c r="B12" t="s">
        <v>143</v>
      </c>
      <c r="C12" s="58">
        <v>19</v>
      </c>
      <c r="D12" s="53">
        <v>20</v>
      </c>
      <c r="E12" s="54">
        <v>21</v>
      </c>
      <c r="F12" s="62">
        <v>28</v>
      </c>
      <c r="G12" s="52">
        <v>29</v>
      </c>
      <c r="H12" s="64">
        <v>30</v>
      </c>
      <c r="J12" s="80" t="s">
        <v>142</v>
      </c>
    </row>
    <row r="13" spans="2:10" x14ac:dyDescent="0.2">
      <c r="B13" t="s">
        <v>144</v>
      </c>
      <c r="C13" s="59">
        <v>22</v>
      </c>
      <c r="D13" s="51">
        <v>23</v>
      </c>
      <c r="E13" s="55">
        <v>24</v>
      </c>
      <c r="F13" s="59">
        <v>31</v>
      </c>
      <c r="G13" s="51">
        <v>32</v>
      </c>
      <c r="H13" s="55">
        <v>33</v>
      </c>
      <c r="J13" s="80"/>
    </row>
    <row r="14" spans="2:10" ht="17" thickBot="1" x14ac:dyDescent="0.25">
      <c r="B14" t="s">
        <v>145</v>
      </c>
      <c r="C14" s="60">
        <v>25</v>
      </c>
      <c r="D14" s="56">
        <v>26</v>
      </c>
      <c r="E14" s="61">
        <v>27</v>
      </c>
      <c r="F14" s="60">
        <v>34</v>
      </c>
      <c r="G14" s="56">
        <v>35</v>
      </c>
      <c r="H14" s="61">
        <v>36</v>
      </c>
      <c r="J14" s="80"/>
    </row>
  </sheetData>
  <mergeCells count="4">
    <mergeCell ref="C6:E6"/>
    <mergeCell ref="F6:H6"/>
    <mergeCell ref="J8:J10"/>
    <mergeCell ref="J12:J1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8B6B06-79CA-EC49-9F63-DE6BA51C12CC}">
  <dimension ref="A1:Y86"/>
  <sheetViews>
    <sheetView topLeftCell="E2" zoomScale="106" zoomScaleNormal="100" workbookViewId="0">
      <pane ySplit="1" topLeftCell="A24" activePane="bottomLeft" state="frozen"/>
      <selection activeCell="A2" sqref="A2"/>
      <selection pane="bottomLeft" activeCell="A42" sqref="A42:XFD42"/>
    </sheetView>
  </sheetViews>
  <sheetFormatPr baseColWidth="10" defaultColWidth="8.83203125" defaultRowHeight="13" x14ac:dyDescent="0.15"/>
  <cols>
    <col min="1" max="1" width="26.6640625" style="2" customWidth="1"/>
    <col min="2" max="3" width="10.5" style="1" customWidth="1"/>
    <col min="4" max="4" width="13.5" style="15" bestFit="1" customWidth="1"/>
    <col min="5" max="5" width="11.6640625" style="1" customWidth="1"/>
    <col min="6" max="6" width="14.5" style="1" customWidth="1"/>
    <col min="7" max="7" width="11.1640625" style="15" bestFit="1" customWidth="1"/>
    <col min="8" max="8" width="11.1640625" style="1" customWidth="1"/>
    <col min="9" max="9" width="10" style="1" customWidth="1"/>
    <col min="10" max="10" width="6.83203125" style="1" customWidth="1"/>
    <col min="11" max="11" width="7.33203125" style="1" customWidth="1"/>
    <col min="12" max="12" width="11.5" style="24" customWidth="1"/>
    <col min="13" max="13" width="7.6640625" style="24" bestFit="1" customWidth="1"/>
    <col min="14" max="14" width="5.6640625" style="15" bestFit="1" customWidth="1"/>
    <col min="15" max="16" width="10.83203125" style="2" customWidth="1"/>
    <col min="17" max="19" width="12.1640625" style="2" customWidth="1"/>
    <col min="20" max="20" width="12.1640625" style="3" customWidth="1"/>
    <col min="21" max="21" width="12.1640625" style="2" customWidth="1"/>
    <col min="22" max="22" width="7.33203125" style="1" bestFit="1" customWidth="1"/>
    <col min="23" max="23" width="12.1640625" style="1" bestFit="1" customWidth="1"/>
    <col min="24" max="24" width="10.1640625" style="1" bestFit="1" customWidth="1"/>
    <col min="25" max="25" width="11.83203125" style="1" bestFit="1" customWidth="1"/>
    <col min="26" max="16384" width="8.83203125" style="1"/>
  </cols>
  <sheetData>
    <row r="1" spans="1:25" x14ac:dyDescent="0.15">
      <c r="I1" s="75" t="s">
        <v>112</v>
      </c>
      <c r="J1" s="75"/>
      <c r="K1" s="75"/>
      <c r="L1" s="75"/>
      <c r="M1" s="75"/>
      <c r="N1" s="75"/>
      <c r="O1" s="76" t="s">
        <v>113</v>
      </c>
      <c r="P1" s="76"/>
      <c r="Q1" s="76"/>
      <c r="R1" s="76"/>
      <c r="S1" s="32"/>
    </row>
    <row r="2" spans="1:25" x14ac:dyDescent="0.15">
      <c r="A2" s="22" t="s">
        <v>97</v>
      </c>
      <c r="B2" s="1" t="s">
        <v>99</v>
      </c>
      <c r="C2" s="1" t="s">
        <v>98</v>
      </c>
      <c r="D2" s="15" t="s">
        <v>123</v>
      </c>
      <c r="E2" s="1" t="s">
        <v>96</v>
      </c>
      <c r="F2" s="1" t="s">
        <v>147</v>
      </c>
      <c r="G2" s="15" t="s">
        <v>95</v>
      </c>
      <c r="H2" s="1" t="s">
        <v>100</v>
      </c>
      <c r="I2" s="4" t="s">
        <v>94</v>
      </c>
      <c r="J2" s="1" t="s">
        <v>93</v>
      </c>
      <c r="K2" s="1" t="s">
        <v>92</v>
      </c>
      <c r="L2" s="24" t="s">
        <v>91</v>
      </c>
      <c r="M2" s="24" t="s">
        <v>90</v>
      </c>
      <c r="N2" s="15" t="s">
        <v>89</v>
      </c>
      <c r="O2" s="33" t="s">
        <v>115</v>
      </c>
      <c r="P2" s="2" t="s">
        <v>117</v>
      </c>
      <c r="Q2" s="2" t="s">
        <v>116</v>
      </c>
      <c r="R2" s="33" t="s">
        <v>88</v>
      </c>
      <c r="S2" s="2" t="s">
        <v>118</v>
      </c>
      <c r="T2" s="3" t="s">
        <v>87</v>
      </c>
      <c r="U2" s="2" t="s">
        <v>86</v>
      </c>
      <c r="V2" s="1" t="s">
        <v>85</v>
      </c>
      <c r="W2" s="1" t="s">
        <v>84</v>
      </c>
      <c r="X2" s="1" t="s">
        <v>83</v>
      </c>
      <c r="Y2" s="1" t="s">
        <v>82</v>
      </c>
    </row>
    <row r="3" spans="1:25" s="13" customFormat="1" ht="16" x14ac:dyDescent="0.2">
      <c r="A3" s="19" t="s">
        <v>121</v>
      </c>
      <c r="B3"/>
      <c r="C3"/>
      <c r="D3" t="s">
        <v>0</v>
      </c>
      <c r="E3" s="71">
        <v>1</v>
      </c>
      <c r="F3" s="72" t="s">
        <v>146</v>
      </c>
      <c r="G3" t="s">
        <v>120</v>
      </c>
      <c r="H3" t="s">
        <v>119</v>
      </c>
      <c r="I3" s="25">
        <v>1.1936853000000001</v>
      </c>
      <c r="J3" s="25">
        <v>0.75830483000000004</v>
      </c>
      <c r="K3" s="25">
        <v>1.8790393999999999</v>
      </c>
      <c r="L3" s="25">
        <v>19.697965621948242</v>
      </c>
      <c r="M3" s="25">
        <v>20.039186000000001</v>
      </c>
      <c r="N3" s="25">
        <v>0.40221635</v>
      </c>
      <c r="O3" s="9">
        <f>M3-M12</f>
        <v>12.229215</v>
      </c>
      <c r="P3" s="9">
        <f>SQRT(N3^2+N12^2)</f>
        <v>0.40246102446055793</v>
      </c>
      <c r="Q3" s="18">
        <f>O3</f>
        <v>12.229215</v>
      </c>
      <c r="R3" s="9">
        <f>O3-Q3</f>
        <v>0</v>
      </c>
      <c r="S3" s="9">
        <f>P3</f>
        <v>0.40246102446055793</v>
      </c>
      <c r="T3" s="8">
        <f>2^(-R3)</f>
        <v>1</v>
      </c>
      <c r="U3" s="9">
        <f>LOG(T3,2)</f>
        <v>0</v>
      </c>
      <c r="V3" s="13" t="s">
        <v>1</v>
      </c>
    </row>
    <row r="4" spans="1:25" ht="16" x14ac:dyDescent="0.2">
      <c r="A4" s="20"/>
      <c r="B4"/>
      <c r="C4"/>
      <c r="D4" t="s">
        <v>0</v>
      </c>
      <c r="E4" s="71">
        <v>1</v>
      </c>
      <c r="F4" s="72" t="s">
        <v>146</v>
      </c>
      <c r="G4" t="s">
        <v>120</v>
      </c>
      <c r="H4" t="s">
        <v>119</v>
      </c>
      <c r="I4" s="25">
        <v>1.1936853000000001</v>
      </c>
      <c r="J4" s="25">
        <v>0.75830483000000004</v>
      </c>
      <c r="K4" s="25">
        <v>1.8790393999999999</v>
      </c>
      <c r="L4" s="25">
        <v>19.936935424804688</v>
      </c>
      <c r="M4" s="25">
        <v>20.039186000000001</v>
      </c>
      <c r="N4" s="25">
        <v>0.40221635</v>
      </c>
      <c r="O4" s="9"/>
      <c r="P4" s="9"/>
      <c r="Q4" s="9"/>
      <c r="R4" s="9"/>
      <c r="S4" s="9"/>
      <c r="T4" s="8"/>
      <c r="U4" s="9"/>
      <c r="V4" s="1" t="s">
        <v>1</v>
      </c>
    </row>
    <row r="5" spans="1:25" ht="16" x14ac:dyDescent="0.2">
      <c r="A5" s="2" t="s">
        <v>114</v>
      </c>
      <c r="B5"/>
      <c r="C5"/>
      <c r="D5" t="s">
        <v>0</v>
      </c>
      <c r="E5" s="71">
        <v>1</v>
      </c>
      <c r="F5" s="72" t="s">
        <v>146</v>
      </c>
      <c r="G5" t="s">
        <v>120</v>
      </c>
      <c r="H5" t="s">
        <v>119</v>
      </c>
      <c r="I5" s="25">
        <v>1.1936853000000001</v>
      </c>
      <c r="J5" s="25">
        <v>0.75830483000000004</v>
      </c>
      <c r="K5" s="25">
        <v>1.8790393999999999</v>
      </c>
      <c r="L5" s="25">
        <v>20.482660293579102</v>
      </c>
      <c r="M5" s="25">
        <v>20.039186000000001</v>
      </c>
      <c r="N5" s="25">
        <v>0.40221635</v>
      </c>
      <c r="O5" s="9"/>
      <c r="P5" s="9"/>
      <c r="Q5" s="9"/>
      <c r="R5" s="9"/>
      <c r="S5" s="9"/>
      <c r="T5" s="8"/>
      <c r="U5" s="9"/>
    </row>
    <row r="6" spans="1:25" ht="16" x14ac:dyDescent="0.2">
      <c r="B6"/>
      <c r="C6"/>
      <c r="D6" t="s">
        <v>0</v>
      </c>
      <c r="E6" s="71">
        <v>1</v>
      </c>
      <c r="F6" s="72" t="s">
        <v>146</v>
      </c>
      <c r="G6" t="s">
        <v>103</v>
      </c>
      <c r="H6" t="s">
        <v>119</v>
      </c>
      <c r="I6" t="s">
        <v>1</v>
      </c>
      <c r="J6" t="s">
        <v>1</v>
      </c>
      <c r="K6" t="s">
        <v>1</v>
      </c>
      <c r="L6" s="25">
        <v>21.65533447265625</v>
      </c>
      <c r="M6" s="25">
        <v>21.577020000000001</v>
      </c>
      <c r="N6" s="25">
        <v>7.0493700000000006E-2</v>
      </c>
      <c r="O6" s="9">
        <f>M6-M12</f>
        <v>13.767049</v>
      </c>
      <c r="P6" s="9">
        <f>SQRT(N6^2+N12^2)</f>
        <v>7.1876600797542559E-2</v>
      </c>
      <c r="Q6" s="18">
        <f>O6</f>
        <v>13.767049</v>
      </c>
      <c r="R6" s="9">
        <f>O6-Q6</f>
        <v>0</v>
      </c>
      <c r="S6" s="9">
        <f>P6</f>
        <v>7.1876600797542559E-2</v>
      </c>
      <c r="T6" s="8">
        <f>2^(-R6)</f>
        <v>1</v>
      </c>
      <c r="U6" s="9">
        <f>LOG(T6,2)</f>
        <v>0</v>
      </c>
    </row>
    <row r="7" spans="1:25" ht="16" x14ac:dyDescent="0.2">
      <c r="B7"/>
      <c r="C7"/>
      <c r="D7" t="s">
        <v>0</v>
      </c>
      <c r="E7" s="71">
        <v>1</v>
      </c>
      <c r="F7" s="72" t="s">
        <v>146</v>
      </c>
      <c r="G7" t="s">
        <v>103</v>
      </c>
      <c r="H7" t="s">
        <v>119</v>
      </c>
      <c r="I7" t="s">
        <v>1</v>
      </c>
      <c r="J7" t="s">
        <v>1</v>
      </c>
      <c r="K7" t="s">
        <v>1</v>
      </c>
      <c r="L7" s="25">
        <v>21.518640518188477</v>
      </c>
      <c r="M7" s="25">
        <v>21.577020000000001</v>
      </c>
      <c r="N7" s="25">
        <v>7.0493700000000006E-2</v>
      </c>
      <c r="O7" s="9"/>
      <c r="P7" s="9"/>
      <c r="Q7" s="9"/>
      <c r="R7" s="9"/>
      <c r="S7" s="9"/>
      <c r="T7" s="8"/>
      <c r="U7" s="9"/>
    </row>
    <row r="8" spans="1:25" ht="16" x14ac:dyDescent="0.2">
      <c r="B8"/>
      <c r="C8"/>
      <c r="D8" t="s">
        <v>0</v>
      </c>
      <c r="E8" s="71">
        <v>1</v>
      </c>
      <c r="F8" s="72" t="s">
        <v>146</v>
      </c>
      <c r="G8" t="s">
        <v>103</v>
      </c>
      <c r="H8" t="s">
        <v>119</v>
      </c>
      <c r="I8" t="s">
        <v>1</v>
      </c>
      <c r="J8" t="s">
        <v>1</v>
      </c>
      <c r="K8" t="s">
        <v>1</v>
      </c>
      <c r="L8" s="25">
        <v>21.557085037231445</v>
      </c>
      <c r="M8" s="25">
        <v>21.577020000000001</v>
      </c>
      <c r="N8" s="25">
        <v>7.0493700000000006E-2</v>
      </c>
      <c r="O8" s="9"/>
      <c r="P8" s="9"/>
      <c r="Q8" s="9"/>
      <c r="R8" s="9"/>
      <c r="S8" s="9"/>
      <c r="T8" s="8"/>
      <c r="U8" s="9"/>
    </row>
    <row r="9" spans="1:25" ht="16" x14ac:dyDescent="0.2">
      <c r="B9">
        <v>37</v>
      </c>
      <c r="C9" t="s">
        <v>45</v>
      </c>
      <c r="D9" t="s">
        <v>0</v>
      </c>
      <c r="E9" s="71">
        <v>1</v>
      </c>
      <c r="F9" s="72" t="s">
        <v>146</v>
      </c>
      <c r="G9" t="s">
        <v>128</v>
      </c>
      <c r="H9" t="s">
        <v>119</v>
      </c>
      <c r="I9" s="25">
        <v>1</v>
      </c>
      <c r="J9" s="25">
        <v>0.74814784999999995</v>
      </c>
      <c r="K9" s="25">
        <v>1.3366343000000001</v>
      </c>
      <c r="L9" s="25">
        <v>19.292871475219727</v>
      </c>
      <c r="M9" s="25">
        <v>19.441870000000002</v>
      </c>
      <c r="N9" s="25">
        <v>0.26076411999999999</v>
      </c>
      <c r="O9" s="9">
        <f>M9-M12</f>
        <v>11.631899000000001</v>
      </c>
      <c r="P9" s="9">
        <f>SQRT(N9^2+N12^2)</f>
        <v>0.26114136072612798</v>
      </c>
      <c r="Q9" s="18">
        <f>O9</f>
        <v>11.631899000000001</v>
      </c>
      <c r="R9" s="9">
        <f>O9-Q9</f>
        <v>0</v>
      </c>
      <c r="S9" s="9">
        <f>P9</f>
        <v>0.26114136072612798</v>
      </c>
      <c r="T9" s="8">
        <f>2^(-R9)</f>
        <v>1</v>
      </c>
      <c r="U9" s="9">
        <f t="shared" ref="U9" si="0">LOG(T9,2)</f>
        <v>0</v>
      </c>
    </row>
    <row r="10" spans="1:25" ht="16" x14ac:dyDescent="0.2">
      <c r="B10">
        <v>49</v>
      </c>
      <c r="C10" t="s">
        <v>78</v>
      </c>
      <c r="D10" t="s">
        <v>0</v>
      </c>
      <c r="E10" s="71">
        <v>1</v>
      </c>
      <c r="F10" s="72" t="s">
        <v>146</v>
      </c>
      <c r="G10" t="s">
        <v>128</v>
      </c>
      <c r="H10" t="s">
        <v>119</v>
      </c>
      <c r="I10" s="25">
        <v>1</v>
      </c>
      <c r="J10" s="25">
        <v>0.74814784999999995</v>
      </c>
      <c r="K10" s="25">
        <v>1.3366343000000001</v>
      </c>
      <c r="L10" s="25">
        <v>19.289766311645508</v>
      </c>
      <c r="M10" s="25">
        <v>19.441870000000002</v>
      </c>
      <c r="N10" s="25">
        <v>0.26076411999999999</v>
      </c>
      <c r="O10" s="9"/>
      <c r="P10" s="9"/>
      <c r="Q10" s="9"/>
      <c r="R10" s="9"/>
      <c r="S10" s="9"/>
      <c r="T10" s="8"/>
      <c r="U10" s="9"/>
    </row>
    <row r="11" spans="1:25" ht="16" x14ac:dyDescent="0.2">
      <c r="B11">
        <v>61</v>
      </c>
      <c r="C11" t="s">
        <v>77</v>
      </c>
      <c r="D11" t="s">
        <v>0</v>
      </c>
      <c r="E11" s="71">
        <v>1</v>
      </c>
      <c r="F11" s="72" t="s">
        <v>146</v>
      </c>
      <c r="G11" t="s">
        <v>128</v>
      </c>
      <c r="H11" t="s">
        <v>119</v>
      </c>
      <c r="I11" s="25">
        <v>1</v>
      </c>
      <c r="J11" s="25">
        <v>0.74814784999999995</v>
      </c>
      <c r="K11" s="25">
        <v>1.3366343000000001</v>
      </c>
      <c r="L11" s="25">
        <v>19.74296760559082</v>
      </c>
      <c r="M11" s="25">
        <v>19.441870000000002</v>
      </c>
      <c r="N11" s="25">
        <v>0.26076411999999999</v>
      </c>
      <c r="O11" s="9"/>
      <c r="P11" s="9"/>
      <c r="Q11" s="9"/>
      <c r="R11" s="9"/>
      <c r="S11" s="9"/>
      <c r="T11" s="8"/>
      <c r="U11" s="9"/>
    </row>
    <row r="12" spans="1:25" s="43" customFormat="1" ht="16" x14ac:dyDescent="0.2">
      <c r="A12" s="2"/>
      <c r="B12">
        <v>1</v>
      </c>
      <c r="C12" t="s">
        <v>81</v>
      </c>
      <c r="D12" t="s">
        <v>0</v>
      </c>
      <c r="E12" s="71">
        <v>1</v>
      </c>
      <c r="F12" s="72" t="s">
        <v>146</v>
      </c>
      <c r="G12" t="s">
        <v>125</v>
      </c>
      <c r="H12" t="s">
        <v>119</v>
      </c>
      <c r="I12" t="s">
        <v>1</v>
      </c>
      <c r="J12" t="s">
        <v>1</v>
      </c>
      <c r="K12" t="s">
        <v>1</v>
      </c>
      <c r="L12" s="25">
        <v>7.8231005668640137</v>
      </c>
      <c r="M12" s="25">
        <v>7.809971</v>
      </c>
      <c r="N12" s="25">
        <v>1.4031536000000001E-2</v>
      </c>
      <c r="O12" s="42"/>
      <c r="P12" s="42"/>
      <c r="Q12" s="42"/>
      <c r="R12" s="42"/>
      <c r="S12" s="42"/>
      <c r="T12" s="42"/>
      <c r="U12" s="42"/>
      <c r="V12" s="43" t="s">
        <v>1</v>
      </c>
    </row>
    <row r="13" spans="1:25" s="43" customFormat="1" ht="16" x14ac:dyDescent="0.2">
      <c r="A13" s="2"/>
      <c r="B13">
        <v>13</v>
      </c>
      <c r="C13" t="s">
        <v>80</v>
      </c>
      <c r="D13" t="s">
        <v>0</v>
      </c>
      <c r="E13" s="71">
        <v>1</v>
      </c>
      <c r="F13" s="72" t="s">
        <v>146</v>
      </c>
      <c r="G13" t="s">
        <v>125</v>
      </c>
      <c r="H13" t="s">
        <v>119</v>
      </c>
      <c r="I13" t="s">
        <v>1</v>
      </c>
      <c r="J13" t="s">
        <v>1</v>
      </c>
      <c r="K13" t="s">
        <v>1</v>
      </c>
      <c r="L13" s="25">
        <v>7.7951846122741699</v>
      </c>
      <c r="M13" s="25">
        <v>7.809971</v>
      </c>
      <c r="N13" s="25">
        <v>1.4031536000000001E-2</v>
      </c>
      <c r="O13" s="42"/>
      <c r="P13" s="44"/>
      <c r="Q13" s="44"/>
      <c r="R13" s="44"/>
      <c r="S13" s="44"/>
      <c r="T13" s="44"/>
      <c r="U13" s="44"/>
      <c r="V13" s="43" t="s">
        <v>1</v>
      </c>
      <c r="W13" s="45"/>
      <c r="X13" s="45"/>
      <c r="Y13" s="45"/>
    </row>
    <row r="14" spans="1:25" s="43" customFormat="1" ht="16" x14ac:dyDescent="0.2">
      <c r="A14" s="2"/>
      <c r="B14">
        <v>25</v>
      </c>
      <c r="C14" t="s">
        <v>79</v>
      </c>
      <c r="D14" t="s">
        <v>0</v>
      </c>
      <c r="E14" s="71">
        <v>1</v>
      </c>
      <c r="F14" s="72" t="s">
        <v>146</v>
      </c>
      <c r="G14" t="s">
        <v>125</v>
      </c>
      <c r="H14" t="s">
        <v>119</v>
      </c>
      <c r="I14" t="s">
        <v>1</v>
      </c>
      <c r="J14" t="s">
        <v>1</v>
      </c>
      <c r="K14" t="s">
        <v>1</v>
      </c>
      <c r="L14" s="25">
        <v>7.8116278648376465</v>
      </c>
      <c r="M14" s="25">
        <v>7.809971</v>
      </c>
      <c r="N14" s="25">
        <v>1.4031536000000001E-2</v>
      </c>
      <c r="O14" s="42"/>
      <c r="P14" s="44"/>
      <c r="Q14" s="44"/>
      <c r="R14" s="44"/>
      <c r="S14" s="44"/>
      <c r="T14" s="44"/>
      <c r="U14" s="44"/>
      <c r="V14" s="43" t="s">
        <v>1</v>
      </c>
      <c r="W14" s="45"/>
      <c r="X14" s="45"/>
      <c r="Y14" s="45"/>
    </row>
    <row r="15" spans="1:25" s="13" customFormat="1" ht="16" x14ac:dyDescent="0.2">
      <c r="A15" s="27" t="s">
        <v>122</v>
      </c>
      <c r="B15" s="16"/>
      <c r="C15" s="16"/>
      <c r="D15" t="s">
        <v>70</v>
      </c>
      <c r="E15" s="71">
        <v>4</v>
      </c>
      <c r="F15" s="72" t="s">
        <v>148</v>
      </c>
      <c r="G15" t="s">
        <v>120</v>
      </c>
      <c r="H15" t="s">
        <v>119</v>
      </c>
      <c r="I15" s="25">
        <v>1.2707556</v>
      </c>
      <c r="J15" s="25">
        <v>0.83551759999999997</v>
      </c>
      <c r="K15" s="25">
        <v>1.9327179000000001</v>
      </c>
      <c r="L15" s="25">
        <v>21.967449188232422</v>
      </c>
      <c r="M15" s="25">
        <v>21.916550000000001</v>
      </c>
      <c r="N15" s="25">
        <v>8.5769970000000001E-2</v>
      </c>
      <c r="O15" s="9">
        <f>M15-M24</f>
        <v>14.014468000000001</v>
      </c>
      <c r="P15" s="9">
        <f>SQRT(N15^2+N24^2)</f>
        <v>0.13096727957360202</v>
      </c>
      <c r="Q15" s="18">
        <f>$Q$3</f>
        <v>12.229215</v>
      </c>
      <c r="R15" s="9">
        <f t="shared" ref="R15" si="1">O15-Q15</f>
        <v>1.7852530000000009</v>
      </c>
      <c r="S15" s="9">
        <f t="shared" ref="S15" si="2">P15</f>
        <v>0.13096727957360202</v>
      </c>
      <c r="T15" s="8">
        <f t="shared" ref="T15" si="3">2^(-R15)</f>
        <v>0.29012509598826414</v>
      </c>
      <c r="U15" s="9">
        <f t="shared" ref="U15" si="4">LOG(T15,2)</f>
        <v>-1.7852530000000011</v>
      </c>
      <c r="V15" s="13" t="s">
        <v>1</v>
      </c>
    </row>
    <row r="16" spans="1:25" ht="16" x14ac:dyDescent="0.2">
      <c r="A16" s="29"/>
      <c r="B16"/>
      <c r="C16"/>
      <c r="D16" t="s">
        <v>70</v>
      </c>
      <c r="E16" s="71">
        <v>4</v>
      </c>
      <c r="F16" s="72" t="s">
        <v>148</v>
      </c>
      <c r="G16" t="s">
        <v>120</v>
      </c>
      <c r="H16" t="s">
        <v>119</v>
      </c>
      <c r="I16" s="25">
        <v>1.2707556</v>
      </c>
      <c r="J16" s="25">
        <v>0.83551759999999997</v>
      </c>
      <c r="K16" s="25">
        <v>1.9327179000000001</v>
      </c>
      <c r="L16" s="25">
        <v>21.964679718017578</v>
      </c>
      <c r="M16" s="25">
        <v>21.916550000000001</v>
      </c>
      <c r="N16" s="25">
        <v>8.5769970000000001E-2</v>
      </c>
      <c r="O16" s="9"/>
      <c r="P16" s="9"/>
      <c r="Q16" s="6"/>
      <c r="R16" s="9"/>
      <c r="S16" s="9"/>
      <c r="T16" s="8"/>
      <c r="U16" s="9"/>
      <c r="V16" s="1" t="s">
        <v>1</v>
      </c>
    </row>
    <row r="17" spans="1:25" ht="16" x14ac:dyDescent="0.2">
      <c r="A17" s="29"/>
      <c r="B17"/>
      <c r="C17"/>
      <c r="D17" t="s">
        <v>70</v>
      </c>
      <c r="E17" s="71">
        <v>4</v>
      </c>
      <c r="F17" s="72" t="s">
        <v>148</v>
      </c>
      <c r="G17" t="s">
        <v>120</v>
      </c>
      <c r="H17" t="s">
        <v>119</v>
      </c>
      <c r="I17" s="25">
        <v>1.2707556</v>
      </c>
      <c r="J17" s="25">
        <v>0.83551759999999997</v>
      </c>
      <c r="K17" s="25">
        <v>1.9327179000000001</v>
      </c>
      <c r="L17" s="25">
        <v>21.817525863647461</v>
      </c>
      <c r="M17" s="25">
        <v>21.916550000000001</v>
      </c>
      <c r="N17" s="25">
        <v>8.5769970000000001E-2</v>
      </c>
      <c r="O17" s="9"/>
      <c r="P17" s="9"/>
      <c r="Q17" s="6"/>
      <c r="R17" s="9"/>
      <c r="S17" s="9"/>
      <c r="T17" s="8"/>
      <c r="U17" s="9"/>
      <c r="V17" s="1" t="s">
        <v>1</v>
      </c>
    </row>
    <row r="18" spans="1:25" ht="16" x14ac:dyDescent="0.2">
      <c r="A18" s="29"/>
      <c r="B18"/>
      <c r="C18"/>
      <c r="D18" t="s">
        <v>70</v>
      </c>
      <c r="E18" s="71">
        <v>4</v>
      </c>
      <c r="F18" s="72" t="s">
        <v>148</v>
      </c>
      <c r="G18" t="s">
        <v>103</v>
      </c>
      <c r="H18" t="s">
        <v>119</v>
      </c>
      <c r="I18" t="s">
        <v>1</v>
      </c>
      <c r="J18" t="s">
        <v>1</v>
      </c>
      <c r="K18" t="s">
        <v>1</v>
      </c>
      <c r="L18" s="25">
        <v>23.964479446411133</v>
      </c>
      <c r="M18" s="25">
        <v>23.544647000000001</v>
      </c>
      <c r="N18" s="25">
        <v>0.36751133000000002</v>
      </c>
      <c r="O18" s="9">
        <f>M18-M24</f>
        <v>15.642565000000001</v>
      </c>
      <c r="P18" s="9">
        <f>SQRT(N18^2+N24^2)</f>
        <v>0.38060546270840362</v>
      </c>
      <c r="Q18" s="34">
        <f>$Q$6</f>
        <v>13.767049</v>
      </c>
      <c r="R18" s="9">
        <f t="shared" ref="R18" si="5">O18-Q18</f>
        <v>1.8755160000000011</v>
      </c>
      <c r="S18" s="9">
        <f t="shared" ref="S18" si="6">P18</f>
        <v>0.38060546270840362</v>
      </c>
      <c r="T18" s="8">
        <f t="shared" ref="T18" si="7">2^(-R18)</f>
        <v>0.27252944177745531</v>
      </c>
      <c r="U18" s="9">
        <f t="shared" ref="U18" si="8">LOG(T18,2)</f>
        <v>-1.8755160000000011</v>
      </c>
    </row>
    <row r="19" spans="1:25" ht="16" x14ac:dyDescent="0.2">
      <c r="A19" s="29"/>
      <c r="B19"/>
      <c r="C19"/>
      <c r="D19" t="s">
        <v>70</v>
      </c>
      <c r="E19" s="71">
        <v>4</v>
      </c>
      <c r="F19" s="72" t="s">
        <v>148</v>
      </c>
      <c r="G19" t="s">
        <v>103</v>
      </c>
      <c r="H19" t="s">
        <v>119</v>
      </c>
      <c r="I19" t="s">
        <v>1</v>
      </c>
      <c r="J19" t="s">
        <v>1</v>
      </c>
      <c r="K19" t="s">
        <v>1</v>
      </c>
      <c r="L19" s="25">
        <v>23.388315200805664</v>
      </c>
      <c r="M19" s="25">
        <v>23.544647000000001</v>
      </c>
      <c r="N19" s="25">
        <v>0.36751133000000002</v>
      </c>
      <c r="O19" s="9"/>
      <c r="P19" s="9"/>
      <c r="Q19" s="6"/>
      <c r="R19" s="9"/>
      <c r="S19" s="9"/>
      <c r="T19" s="8"/>
      <c r="U19" s="9"/>
    </row>
    <row r="20" spans="1:25" ht="16" x14ac:dyDescent="0.2">
      <c r="A20" s="29"/>
      <c r="B20"/>
      <c r="C20"/>
      <c r="D20" t="s">
        <v>70</v>
      </c>
      <c r="E20" s="71">
        <v>4</v>
      </c>
      <c r="F20" s="72" t="s">
        <v>148</v>
      </c>
      <c r="G20" t="s">
        <v>103</v>
      </c>
      <c r="H20" t="s">
        <v>119</v>
      </c>
      <c r="I20" t="s">
        <v>1</v>
      </c>
      <c r="J20" t="s">
        <v>1</v>
      </c>
      <c r="K20" t="s">
        <v>1</v>
      </c>
      <c r="L20" s="25">
        <v>23.281150817871094</v>
      </c>
      <c r="M20" s="25">
        <v>23.544647000000001</v>
      </c>
      <c r="N20" s="25">
        <v>0.36751133000000002</v>
      </c>
      <c r="O20" s="9"/>
      <c r="P20" s="9"/>
      <c r="Q20" s="6"/>
      <c r="R20" s="9"/>
      <c r="S20" s="9"/>
      <c r="T20" s="8"/>
      <c r="U20" s="9"/>
    </row>
    <row r="21" spans="1:25" ht="16" x14ac:dyDescent="0.2">
      <c r="A21" s="29"/>
      <c r="B21">
        <v>38</v>
      </c>
      <c r="C21" t="s">
        <v>42</v>
      </c>
      <c r="D21" t="s">
        <v>70</v>
      </c>
      <c r="E21" s="71">
        <v>4</v>
      </c>
      <c r="F21" s="72" t="s">
        <v>148</v>
      </c>
      <c r="G21" t="s">
        <v>128</v>
      </c>
      <c r="H21" t="s">
        <v>119</v>
      </c>
      <c r="I21" s="25">
        <v>0.17301813999999999</v>
      </c>
      <c r="J21" s="25">
        <v>0.15394527</v>
      </c>
      <c r="K21" s="25">
        <v>0.19445403999999999</v>
      </c>
      <c r="L21" s="25">
        <v>22.062202453613281</v>
      </c>
      <c r="M21" s="25">
        <v>22.064985</v>
      </c>
      <c r="N21" s="25">
        <v>3.5416602999999998E-2</v>
      </c>
      <c r="O21" s="9">
        <f>M21-M24</f>
        <v>14.162903</v>
      </c>
      <c r="P21" s="9">
        <f>SQRT(N21^2+N24^2)</f>
        <v>0.1051202945827719</v>
      </c>
      <c r="Q21" s="44">
        <f>Q$9</f>
        <v>11.631899000000001</v>
      </c>
      <c r="R21" s="9">
        <f t="shared" ref="R21" si="9">O21-Q21</f>
        <v>2.5310039999999994</v>
      </c>
      <c r="S21" s="9">
        <f t="shared" ref="S21" si="10">P21</f>
        <v>0.1051202945827719</v>
      </c>
      <c r="T21" s="8">
        <f t="shared" ref="T21" si="11">2^(-R21)</f>
        <v>0.17301823479736356</v>
      </c>
      <c r="U21" s="9">
        <f t="shared" ref="U21" si="12">LOG(T21,2)</f>
        <v>-2.5310039999999994</v>
      </c>
    </row>
    <row r="22" spans="1:25" ht="16" x14ac:dyDescent="0.2">
      <c r="A22" s="29"/>
      <c r="B22">
        <v>50</v>
      </c>
      <c r="C22" t="s">
        <v>72</v>
      </c>
      <c r="D22" t="s">
        <v>70</v>
      </c>
      <c r="E22" s="71">
        <v>4</v>
      </c>
      <c r="F22" s="72" t="s">
        <v>148</v>
      </c>
      <c r="G22" t="s">
        <v>128</v>
      </c>
      <c r="H22" t="s">
        <v>119</v>
      </c>
      <c r="I22" s="25">
        <v>0.17301813999999999</v>
      </c>
      <c r="J22" s="25">
        <v>0.15394527</v>
      </c>
      <c r="K22" s="25">
        <v>0.19445403999999999</v>
      </c>
      <c r="L22" s="25">
        <v>22.031040191650391</v>
      </c>
      <c r="M22" s="25">
        <v>22.064985</v>
      </c>
      <c r="N22" s="25">
        <v>3.5416602999999998E-2</v>
      </c>
      <c r="O22" s="9"/>
      <c r="P22" s="9"/>
      <c r="Q22" s="6"/>
      <c r="R22" s="9"/>
      <c r="S22" s="9"/>
      <c r="T22" s="8"/>
      <c r="U22" s="9"/>
    </row>
    <row r="23" spans="1:25" ht="16" x14ac:dyDescent="0.2">
      <c r="A23" s="29"/>
      <c r="B23">
        <v>62</v>
      </c>
      <c r="C23" t="s">
        <v>71</v>
      </c>
      <c r="D23" t="s">
        <v>70</v>
      </c>
      <c r="E23" s="71">
        <v>4</v>
      </c>
      <c r="F23" s="72" t="s">
        <v>148</v>
      </c>
      <c r="G23" t="s">
        <v>128</v>
      </c>
      <c r="H23" t="s">
        <v>119</v>
      </c>
      <c r="I23" s="25">
        <v>0.17301813999999999</v>
      </c>
      <c r="J23" s="25">
        <v>0.15394527</v>
      </c>
      <c r="K23" s="25">
        <v>0.19445403999999999</v>
      </c>
      <c r="L23" s="25">
        <v>22.101709365844727</v>
      </c>
      <c r="M23" s="25">
        <v>22.064985</v>
      </c>
      <c r="N23" s="25">
        <v>3.5416602999999998E-2</v>
      </c>
      <c r="O23" s="9"/>
      <c r="P23" s="9"/>
      <c r="Q23" s="6"/>
      <c r="R23" s="9"/>
      <c r="S23" s="9"/>
      <c r="T23" s="8"/>
      <c r="U23" s="9"/>
    </row>
    <row r="24" spans="1:25" s="43" customFormat="1" ht="16" x14ac:dyDescent="0.2">
      <c r="A24" s="29"/>
      <c r="B24">
        <v>2</v>
      </c>
      <c r="C24" t="s">
        <v>75</v>
      </c>
      <c r="D24" t="s">
        <v>70</v>
      </c>
      <c r="E24" s="71">
        <v>4</v>
      </c>
      <c r="F24" s="72" t="s">
        <v>148</v>
      </c>
      <c r="G24" t="s">
        <v>125</v>
      </c>
      <c r="H24" t="s">
        <v>119</v>
      </c>
      <c r="I24" t="s">
        <v>1</v>
      </c>
      <c r="J24" t="s">
        <v>1</v>
      </c>
      <c r="K24" t="s">
        <v>1</v>
      </c>
      <c r="L24" s="25">
        <v>8.0124893188476562</v>
      </c>
      <c r="M24" s="25">
        <v>7.9020820000000001</v>
      </c>
      <c r="N24" s="25">
        <v>9.8974443999999995E-2</v>
      </c>
      <c r="O24" s="42"/>
      <c r="P24" s="42"/>
      <c r="Q24" s="44"/>
      <c r="R24" s="42"/>
      <c r="S24" s="42"/>
      <c r="T24" s="42"/>
      <c r="U24" s="42"/>
      <c r="V24" s="43" t="s">
        <v>1</v>
      </c>
      <c r="W24" s="45"/>
      <c r="X24" s="45"/>
      <c r="Y24" s="45"/>
    </row>
    <row r="25" spans="1:25" s="43" customFormat="1" ht="16" x14ac:dyDescent="0.2">
      <c r="A25" s="29"/>
      <c r="B25">
        <v>14</v>
      </c>
      <c r="C25" t="s">
        <v>74</v>
      </c>
      <c r="D25" t="s">
        <v>70</v>
      </c>
      <c r="E25" s="71">
        <v>4</v>
      </c>
      <c r="F25" s="72" t="s">
        <v>148</v>
      </c>
      <c r="G25" t="s">
        <v>125</v>
      </c>
      <c r="H25" t="s">
        <v>119</v>
      </c>
      <c r="I25" t="s">
        <v>1</v>
      </c>
      <c r="J25" t="s">
        <v>1</v>
      </c>
      <c r="K25" t="s">
        <v>1</v>
      </c>
      <c r="L25" s="25">
        <v>7.8213129043579102</v>
      </c>
      <c r="M25" s="25">
        <v>7.9020820000000001</v>
      </c>
      <c r="N25" s="25">
        <v>9.8974443999999995E-2</v>
      </c>
      <c r="O25" s="42"/>
      <c r="P25" s="44"/>
      <c r="Q25" s="44"/>
      <c r="R25" s="44"/>
      <c r="S25" s="44"/>
      <c r="T25" s="44"/>
      <c r="U25" s="44"/>
      <c r="V25" s="43" t="s">
        <v>1</v>
      </c>
      <c r="W25" s="45"/>
      <c r="X25" s="45"/>
      <c r="Y25" s="45"/>
    </row>
    <row r="26" spans="1:25" s="48" customFormat="1" ht="16" x14ac:dyDescent="0.2">
      <c r="A26" s="30"/>
      <c r="B26">
        <v>26</v>
      </c>
      <c r="C26" t="s">
        <v>73</v>
      </c>
      <c r="D26" t="s">
        <v>70</v>
      </c>
      <c r="E26" s="71">
        <v>4</v>
      </c>
      <c r="F26" s="72" t="s">
        <v>148</v>
      </c>
      <c r="G26" t="s">
        <v>125</v>
      </c>
      <c r="H26" t="s">
        <v>119</v>
      </c>
      <c r="I26" t="s">
        <v>1</v>
      </c>
      <c r="J26" t="s">
        <v>1</v>
      </c>
      <c r="K26" t="s">
        <v>1</v>
      </c>
      <c r="L26" s="25">
        <v>7.8724431991577148</v>
      </c>
      <c r="M26" s="25">
        <v>7.9020820000000001</v>
      </c>
      <c r="N26" s="25">
        <v>9.8974443999999995E-2</v>
      </c>
      <c r="O26" s="46"/>
      <c r="P26" s="47"/>
      <c r="Q26" s="47"/>
      <c r="R26" s="47"/>
      <c r="S26" s="47"/>
      <c r="T26" s="47"/>
      <c r="U26" s="47"/>
      <c r="V26" s="48" t="s">
        <v>1</v>
      </c>
      <c r="W26" s="49"/>
      <c r="X26" s="49"/>
      <c r="Y26" s="49"/>
    </row>
    <row r="27" spans="1:25" ht="16" x14ac:dyDescent="0.2">
      <c r="A27" s="2" t="s">
        <v>122</v>
      </c>
      <c r="B27"/>
      <c r="C27"/>
      <c r="D27" t="s">
        <v>34</v>
      </c>
      <c r="E27" s="71">
        <v>7</v>
      </c>
      <c r="F27" s="72" t="s">
        <v>149</v>
      </c>
      <c r="G27" t="s">
        <v>120</v>
      </c>
      <c r="H27" t="s">
        <v>119</v>
      </c>
      <c r="I27" s="25">
        <v>1.1889173</v>
      </c>
      <c r="J27" s="25">
        <v>0.82755210000000001</v>
      </c>
      <c r="K27" s="25">
        <v>1.7080791</v>
      </c>
      <c r="L27" s="25">
        <v>21.852878570556641</v>
      </c>
      <c r="M27" s="25">
        <v>21.745844000000002</v>
      </c>
      <c r="N27" s="25">
        <v>0.16691805000000001</v>
      </c>
      <c r="O27" s="6">
        <f>M27-M36</f>
        <v>13.459743000000001</v>
      </c>
      <c r="P27" s="6">
        <f>SQRT(N27^2+N36^2)</f>
        <v>0.18243290170063323</v>
      </c>
      <c r="Q27" s="34">
        <f t="shared" ref="Q27" si="13">$Q$3</f>
        <v>12.229215</v>
      </c>
      <c r="R27" s="6">
        <f t="shared" ref="R27" si="14">O27-Q27</f>
        <v>1.2305280000000014</v>
      </c>
      <c r="S27" s="6">
        <f t="shared" ref="S27" si="15">P27</f>
        <v>0.18243290170063323</v>
      </c>
      <c r="T27" s="7">
        <f t="shared" ref="T27" si="16">2^(-R27)</f>
        <v>0.42616145004311468</v>
      </c>
      <c r="U27" s="6">
        <f t="shared" ref="U27" si="17">LOG(T27,2)</f>
        <v>-1.2305280000000014</v>
      </c>
      <c r="V27" s="1" t="s">
        <v>1</v>
      </c>
    </row>
    <row r="28" spans="1:25" ht="16" x14ac:dyDescent="0.2">
      <c r="B28"/>
      <c r="C28"/>
      <c r="D28" t="s">
        <v>34</v>
      </c>
      <c r="E28" s="71">
        <v>7</v>
      </c>
      <c r="F28" s="72" t="s">
        <v>149</v>
      </c>
      <c r="G28" t="s">
        <v>120</v>
      </c>
      <c r="H28" t="s">
        <v>119</v>
      </c>
      <c r="I28" s="25">
        <v>1.1889173</v>
      </c>
      <c r="J28" s="25">
        <v>0.82755210000000001</v>
      </c>
      <c r="K28" s="25">
        <v>1.7080791</v>
      </c>
      <c r="L28" s="25">
        <v>21.831140518188477</v>
      </c>
      <c r="M28" s="25">
        <v>21.745844000000002</v>
      </c>
      <c r="N28" s="25">
        <v>0.16691805000000001</v>
      </c>
      <c r="O28" s="9"/>
      <c r="P28" s="9"/>
      <c r="Q28" s="6"/>
      <c r="R28" s="9"/>
      <c r="S28" s="9"/>
      <c r="T28" s="8"/>
      <c r="U28" s="9"/>
      <c r="V28" s="1" t="s">
        <v>1</v>
      </c>
    </row>
    <row r="29" spans="1:25" ht="16" x14ac:dyDescent="0.2">
      <c r="B29"/>
      <c r="C29"/>
      <c r="D29" t="s">
        <v>34</v>
      </c>
      <c r="E29" s="71">
        <v>7</v>
      </c>
      <c r="F29" s="72" t="s">
        <v>149</v>
      </c>
      <c r="G29" t="s">
        <v>120</v>
      </c>
      <c r="H29" t="s">
        <v>119</v>
      </c>
      <c r="I29" s="25">
        <v>1.1889173</v>
      </c>
      <c r="J29" s="25">
        <v>0.82755210000000001</v>
      </c>
      <c r="K29" s="25">
        <v>1.7080791</v>
      </c>
      <c r="L29" s="25">
        <v>21.553512573242188</v>
      </c>
      <c r="M29" s="25">
        <v>21.745844000000002</v>
      </c>
      <c r="N29" s="25">
        <v>0.16691805000000001</v>
      </c>
      <c r="O29" s="9"/>
      <c r="P29" s="9"/>
      <c r="Q29" s="6"/>
      <c r="R29" s="9"/>
      <c r="S29" s="9"/>
      <c r="T29" s="8"/>
      <c r="U29" s="9"/>
      <c r="V29" s="1" t="s">
        <v>1</v>
      </c>
    </row>
    <row r="30" spans="1:25" ht="16" x14ac:dyDescent="0.2">
      <c r="B30"/>
      <c r="C30"/>
      <c r="D30" t="s">
        <v>34</v>
      </c>
      <c r="E30" s="71">
        <v>7</v>
      </c>
      <c r="F30" s="72" t="s">
        <v>149</v>
      </c>
      <c r="G30" t="s">
        <v>103</v>
      </c>
      <c r="H30" t="s">
        <v>119</v>
      </c>
      <c r="I30" t="s">
        <v>1</v>
      </c>
      <c r="J30" t="s">
        <v>1</v>
      </c>
      <c r="K30" t="s">
        <v>1</v>
      </c>
      <c r="L30" s="25">
        <v>23.549816131591797</v>
      </c>
      <c r="M30" s="25">
        <v>23.277902999999998</v>
      </c>
      <c r="N30" s="25">
        <v>0.28013779999999999</v>
      </c>
      <c r="O30" s="9">
        <f>M30-M36</f>
        <v>14.991801999999998</v>
      </c>
      <c r="P30" s="9">
        <f>SQRT(N30^2+N36^2)</f>
        <v>0.28965033263566331</v>
      </c>
      <c r="Q30" s="34">
        <f t="shared" ref="Q30" si="18">$Q$6</f>
        <v>13.767049</v>
      </c>
      <c r="R30" s="9">
        <f t="shared" ref="R30" si="19">O30-Q30</f>
        <v>1.224752999999998</v>
      </c>
      <c r="S30" s="9">
        <f t="shared" ref="S30" si="20">P30</f>
        <v>0.28965033263566331</v>
      </c>
      <c r="T30" s="8">
        <f t="shared" ref="T30" si="21">2^(-R30)</f>
        <v>0.42787076119150036</v>
      </c>
      <c r="U30" s="9">
        <f t="shared" ref="U30" si="22">LOG(T30,2)</f>
        <v>-1.224752999999998</v>
      </c>
    </row>
    <row r="31" spans="1:25" ht="16" x14ac:dyDescent="0.2">
      <c r="B31"/>
      <c r="C31"/>
      <c r="D31" t="s">
        <v>34</v>
      </c>
      <c r="E31" s="71">
        <v>7</v>
      </c>
      <c r="F31" s="72" t="s">
        <v>149</v>
      </c>
      <c r="G31" t="s">
        <v>103</v>
      </c>
      <c r="H31" t="s">
        <v>119</v>
      </c>
      <c r="I31" t="s">
        <v>1</v>
      </c>
      <c r="J31" t="s">
        <v>1</v>
      </c>
      <c r="K31" t="s">
        <v>1</v>
      </c>
      <c r="L31" s="25">
        <v>23.293684005737305</v>
      </c>
      <c r="M31" s="25">
        <v>23.277902999999998</v>
      </c>
      <c r="N31" s="25">
        <v>0.28013779999999999</v>
      </c>
      <c r="O31" s="9"/>
      <c r="P31" s="9"/>
      <c r="Q31" s="6"/>
      <c r="R31" s="9"/>
      <c r="S31" s="9"/>
      <c r="T31" s="8"/>
      <c r="U31" s="9"/>
    </row>
    <row r="32" spans="1:25" ht="16" x14ac:dyDescent="0.2">
      <c r="B32"/>
      <c r="C32"/>
      <c r="D32" t="s">
        <v>34</v>
      </c>
      <c r="E32" s="71">
        <v>7</v>
      </c>
      <c r="F32" s="72" t="s">
        <v>149</v>
      </c>
      <c r="G32" t="s">
        <v>103</v>
      </c>
      <c r="H32" t="s">
        <v>119</v>
      </c>
      <c r="I32" t="s">
        <v>1</v>
      </c>
      <c r="J32" t="s">
        <v>1</v>
      </c>
      <c r="K32" t="s">
        <v>1</v>
      </c>
      <c r="L32" s="25">
        <v>22.990207672119141</v>
      </c>
      <c r="M32" s="25">
        <v>23.277902999999998</v>
      </c>
      <c r="N32" s="25">
        <v>0.28013779999999999</v>
      </c>
      <c r="O32" s="9"/>
      <c r="P32" s="9"/>
      <c r="Q32" s="6"/>
      <c r="R32" s="9"/>
      <c r="S32" s="9"/>
      <c r="T32" s="8"/>
      <c r="U32" s="9"/>
    </row>
    <row r="33" spans="1:25" ht="16" x14ac:dyDescent="0.2">
      <c r="B33">
        <v>39</v>
      </c>
      <c r="C33" t="s">
        <v>7</v>
      </c>
      <c r="D33" t="s">
        <v>34</v>
      </c>
      <c r="E33" s="71">
        <v>7</v>
      </c>
      <c r="F33" s="72" t="s">
        <v>149</v>
      </c>
      <c r="G33" t="s">
        <v>128</v>
      </c>
      <c r="H33" t="s">
        <v>119</v>
      </c>
      <c r="I33" s="25">
        <v>0.20128714</v>
      </c>
      <c r="J33" s="25">
        <v>0.18185746999999999</v>
      </c>
      <c r="K33" s="25">
        <v>0.22279268999999999</v>
      </c>
      <c r="L33" s="25">
        <v>22.214004516601562</v>
      </c>
      <c r="M33" s="25">
        <v>22.230672999999999</v>
      </c>
      <c r="N33" s="25">
        <v>5.4095753000000003E-2</v>
      </c>
      <c r="O33" s="9">
        <f>M33-M36</f>
        <v>13.944571999999999</v>
      </c>
      <c r="P33" s="9">
        <f>SQRT(N33^2+N36^2)</f>
        <v>9.1359064682971711E-2</v>
      </c>
      <c r="Q33" s="44">
        <f>Q$9</f>
        <v>11.631899000000001</v>
      </c>
      <c r="R33" s="9">
        <f t="shared" ref="R33" si="23">O33-Q33</f>
        <v>2.3126729999999984</v>
      </c>
      <c r="S33" s="9">
        <f t="shared" ref="S33" si="24">P33</f>
        <v>9.1359064682971711E-2</v>
      </c>
      <c r="T33" s="8">
        <f t="shared" ref="T33" si="25">2^(-R33)</f>
        <v>0.20128715280571313</v>
      </c>
      <c r="U33" s="9">
        <f t="shared" ref="U33" si="26">LOG(T33,2)</f>
        <v>-2.3126729999999984</v>
      </c>
    </row>
    <row r="34" spans="1:25" ht="16" x14ac:dyDescent="0.2">
      <c r="B34">
        <v>51</v>
      </c>
      <c r="C34" t="s">
        <v>36</v>
      </c>
      <c r="D34" t="s">
        <v>34</v>
      </c>
      <c r="E34" s="71">
        <v>7</v>
      </c>
      <c r="F34" s="72" t="s">
        <v>149</v>
      </c>
      <c r="G34" t="s">
        <v>128</v>
      </c>
      <c r="H34" t="s">
        <v>119</v>
      </c>
      <c r="I34" s="25">
        <v>0.20128714</v>
      </c>
      <c r="J34" s="25">
        <v>0.18185746999999999</v>
      </c>
      <c r="K34" s="25">
        <v>0.22279268999999999</v>
      </c>
      <c r="L34" s="25">
        <v>22.186870574951172</v>
      </c>
      <c r="M34" s="25">
        <v>22.230672999999999</v>
      </c>
      <c r="N34" s="25">
        <v>5.4095753000000003E-2</v>
      </c>
      <c r="O34" s="9"/>
      <c r="P34" s="9"/>
      <c r="Q34" s="6"/>
      <c r="R34" s="9"/>
      <c r="S34" s="9"/>
      <c r="T34" s="8"/>
      <c r="U34" s="9"/>
    </row>
    <row r="35" spans="1:25" ht="16" x14ac:dyDescent="0.2">
      <c r="B35">
        <v>63</v>
      </c>
      <c r="C35" t="s">
        <v>35</v>
      </c>
      <c r="D35" t="s">
        <v>34</v>
      </c>
      <c r="E35" s="71">
        <v>7</v>
      </c>
      <c r="F35" s="72" t="s">
        <v>149</v>
      </c>
      <c r="G35" t="s">
        <v>128</v>
      </c>
      <c r="H35" t="s">
        <v>119</v>
      </c>
      <c r="I35" s="25">
        <v>0.20128714</v>
      </c>
      <c r="J35" s="25">
        <v>0.18185746999999999</v>
      </c>
      <c r="K35" s="25">
        <v>0.22279268999999999</v>
      </c>
      <c r="L35" s="25">
        <v>22.291139602661133</v>
      </c>
      <c r="M35" s="25">
        <v>22.230672999999999</v>
      </c>
      <c r="N35" s="25">
        <v>5.4095753000000003E-2</v>
      </c>
      <c r="O35" s="9"/>
      <c r="P35" s="9"/>
      <c r="Q35" s="6"/>
      <c r="R35" s="9"/>
      <c r="S35" s="9"/>
      <c r="T35" s="8"/>
      <c r="U35" s="9"/>
    </row>
    <row r="36" spans="1:25" s="43" customFormat="1" ht="16" x14ac:dyDescent="0.2">
      <c r="A36" s="2"/>
      <c r="B36">
        <v>3</v>
      </c>
      <c r="C36" t="s">
        <v>39</v>
      </c>
      <c r="D36" t="s">
        <v>34</v>
      </c>
      <c r="E36" s="71">
        <v>7</v>
      </c>
      <c r="F36" s="72" t="s">
        <v>149</v>
      </c>
      <c r="G36" t="s">
        <v>125</v>
      </c>
      <c r="H36" t="s">
        <v>119</v>
      </c>
      <c r="I36" t="s">
        <v>1</v>
      </c>
      <c r="J36" t="s">
        <v>1</v>
      </c>
      <c r="K36" t="s">
        <v>1</v>
      </c>
      <c r="L36" s="25">
        <v>8.3685989379882812</v>
      </c>
      <c r="M36" s="25">
        <v>8.2861010000000004</v>
      </c>
      <c r="N36" s="25">
        <v>7.3621519999999996E-2</v>
      </c>
      <c r="O36" s="42"/>
      <c r="P36" s="42"/>
      <c r="Q36" s="44"/>
      <c r="R36" s="42"/>
      <c r="S36" s="42"/>
      <c r="T36" s="42"/>
      <c r="U36" s="42"/>
      <c r="V36" s="43" t="s">
        <v>1</v>
      </c>
      <c r="W36" s="45"/>
      <c r="X36" s="45"/>
      <c r="Y36" s="45"/>
    </row>
    <row r="37" spans="1:25" s="43" customFormat="1" ht="16" x14ac:dyDescent="0.2">
      <c r="A37" s="2"/>
      <c r="B37">
        <v>15</v>
      </c>
      <c r="C37" t="s">
        <v>38</v>
      </c>
      <c r="D37" t="s">
        <v>34</v>
      </c>
      <c r="E37" s="71">
        <v>7</v>
      </c>
      <c r="F37" s="72" t="s">
        <v>149</v>
      </c>
      <c r="G37" t="s">
        <v>125</v>
      </c>
      <c r="H37" t="s">
        <v>119</v>
      </c>
      <c r="I37" t="s">
        <v>1</v>
      </c>
      <c r="J37" t="s">
        <v>1</v>
      </c>
      <c r="K37" t="s">
        <v>1</v>
      </c>
      <c r="L37" s="25">
        <v>8.2270841598510742</v>
      </c>
      <c r="M37" s="25">
        <v>8.2861010000000004</v>
      </c>
      <c r="N37" s="25">
        <v>7.3621519999999996E-2</v>
      </c>
      <c r="O37" s="42"/>
      <c r="P37" s="44"/>
      <c r="Q37" s="44"/>
      <c r="R37" s="44"/>
      <c r="S37" s="44"/>
      <c r="T37" s="44"/>
      <c r="U37" s="44"/>
      <c r="V37" s="43" t="s">
        <v>1</v>
      </c>
      <c r="W37" s="45"/>
      <c r="X37" s="45"/>
      <c r="Y37" s="45"/>
    </row>
    <row r="38" spans="1:25" s="43" customFormat="1" ht="16" x14ac:dyDescent="0.2">
      <c r="A38" s="2"/>
      <c r="B38">
        <v>27</v>
      </c>
      <c r="C38" t="s">
        <v>37</v>
      </c>
      <c r="D38" t="s">
        <v>34</v>
      </c>
      <c r="E38" s="71">
        <v>7</v>
      </c>
      <c r="F38" s="72" t="s">
        <v>149</v>
      </c>
      <c r="G38" t="s">
        <v>125</v>
      </c>
      <c r="H38" t="s">
        <v>119</v>
      </c>
      <c r="I38" t="s">
        <v>1</v>
      </c>
      <c r="J38" t="s">
        <v>1</v>
      </c>
      <c r="K38" t="s">
        <v>1</v>
      </c>
      <c r="L38" s="25">
        <v>8.2626199722290039</v>
      </c>
      <c r="M38" s="25">
        <v>8.2861010000000004</v>
      </c>
      <c r="N38" s="25">
        <v>7.3621519999999996E-2</v>
      </c>
      <c r="O38" s="42"/>
      <c r="P38" s="44"/>
      <c r="Q38" s="44"/>
      <c r="R38" s="44"/>
      <c r="S38" s="44"/>
      <c r="T38" s="44"/>
      <c r="U38" s="44"/>
      <c r="V38" s="43" t="s">
        <v>1</v>
      </c>
      <c r="W38" s="45"/>
      <c r="X38" s="45"/>
      <c r="Y38" s="45"/>
    </row>
    <row r="39" spans="1:25" s="13" customFormat="1" ht="16" x14ac:dyDescent="0.2">
      <c r="A39" s="27" t="s">
        <v>121</v>
      </c>
      <c r="B39" s="16"/>
      <c r="C39" s="16"/>
      <c r="D39" t="s">
        <v>28</v>
      </c>
      <c r="E39" s="71">
        <v>10</v>
      </c>
      <c r="F39" s="72" t="s">
        <v>152</v>
      </c>
      <c r="G39" t="s">
        <v>120</v>
      </c>
      <c r="H39" t="s">
        <v>119</v>
      </c>
      <c r="I39" s="25">
        <v>1.0312250999999999</v>
      </c>
      <c r="J39" s="25">
        <v>0.729271</v>
      </c>
      <c r="K39" s="25">
        <v>1.4582028</v>
      </c>
      <c r="L39" s="25">
        <v>16.665914535522461</v>
      </c>
      <c r="M39" s="25">
        <v>16.494109999999999</v>
      </c>
      <c r="N39" s="25">
        <v>0.20861990999999999</v>
      </c>
      <c r="O39" s="9">
        <f>M39-M48</f>
        <v>7.6454999999999984</v>
      </c>
      <c r="P39" s="9">
        <f>SQRT(N39^2+N48^2)</f>
        <v>0.2318970663165246</v>
      </c>
      <c r="Q39" s="18">
        <f t="shared" ref="Q39" si="27">$Q$3</f>
        <v>12.229215</v>
      </c>
      <c r="R39" s="9">
        <f t="shared" ref="R39" si="28">O39-Q39</f>
        <v>-4.5837150000000015</v>
      </c>
      <c r="S39" s="9">
        <f t="shared" ref="S39" si="29">P39</f>
        <v>0.2318970663165246</v>
      </c>
      <c r="T39" s="8">
        <f t="shared" ref="T39" si="30">2^(-R39)</f>
        <v>23.979256131338062</v>
      </c>
      <c r="U39" s="9">
        <f t="shared" ref="U39" si="31">LOG(T39,2)</f>
        <v>4.5837150000000015</v>
      </c>
      <c r="V39" s="13" t="s">
        <v>1</v>
      </c>
    </row>
    <row r="40" spans="1:25" ht="16" x14ac:dyDescent="0.2">
      <c r="A40" s="29"/>
      <c r="B40"/>
      <c r="C40"/>
      <c r="D40" t="s">
        <v>28</v>
      </c>
      <c r="E40" s="71">
        <v>10</v>
      </c>
      <c r="F40" s="72" t="s">
        <v>152</v>
      </c>
      <c r="G40" t="s">
        <v>120</v>
      </c>
      <c r="H40" t="s">
        <v>119</v>
      </c>
      <c r="I40" s="25">
        <v>1.0312250999999999</v>
      </c>
      <c r="J40" s="25">
        <v>0.729271</v>
      </c>
      <c r="K40" s="25">
        <v>1.4582028</v>
      </c>
      <c r="L40" s="25">
        <v>16.554441452026367</v>
      </c>
      <c r="M40" s="25">
        <v>16.494109999999999</v>
      </c>
      <c r="N40" s="25">
        <v>0.20861990999999999</v>
      </c>
      <c r="O40" s="9"/>
      <c r="P40" s="9"/>
      <c r="Q40" s="6"/>
      <c r="R40" s="9"/>
      <c r="S40" s="9"/>
      <c r="T40" s="8"/>
      <c r="U40" s="9"/>
      <c r="V40" s="1" t="s">
        <v>1</v>
      </c>
    </row>
    <row r="41" spans="1:25" ht="16" x14ac:dyDescent="0.2">
      <c r="A41" s="29"/>
      <c r="B41"/>
      <c r="C41"/>
      <c r="D41" t="s">
        <v>28</v>
      </c>
      <c r="E41" s="71">
        <v>10</v>
      </c>
      <c r="F41" s="72" t="s">
        <v>152</v>
      </c>
      <c r="G41" t="s">
        <v>120</v>
      </c>
      <c r="H41" t="s">
        <v>119</v>
      </c>
      <c r="I41" s="25">
        <v>1.0312250999999999</v>
      </c>
      <c r="J41" s="25">
        <v>0.729271</v>
      </c>
      <c r="K41" s="25">
        <v>1.4582028</v>
      </c>
      <c r="L41" s="25">
        <v>16.261972427368164</v>
      </c>
      <c r="M41" s="25">
        <v>16.494109999999999</v>
      </c>
      <c r="N41" s="25">
        <v>0.20861990999999999</v>
      </c>
      <c r="O41" s="9"/>
      <c r="P41" s="9"/>
      <c r="Q41" s="6"/>
      <c r="R41" s="9"/>
      <c r="S41" s="9"/>
      <c r="T41" s="8"/>
      <c r="U41" s="9"/>
      <c r="V41" s="1" t="s">
        <v>1</v>
      </c>
    </row>
    <row r="42" spans="1:25" ht="16" x14ac:dyDescent="0.2">
      <c r="A42" s="29"/>
      <c r="B42"/>
      <c r="C42"/>
      <c r="D42" t="s">
        <v>28</v>
      </c>
      <c r="E42" s="71">
        <v>10</v>
      </c>
      <c r="F42" s="72" t="s">
        <v>152</v>
      </c>
      <c r="G42" t="s">
        <v>103</v>
      </c>
      <c r="H42" t="s">
        <v>119</v>
      </c>
      <c r="I42" t="s">
        <v>1</v>
      </c>
      <c r="J42" t="s">
        <v>1</v>
      </c>
      <c r="K42" t="s">
        <v>1</v>
      </c>
      <c r="L42" s="25">
        <v>18.031406402587891</v>
      </c>
      <c r="M42" s="25">
        <v>17.820879000000001</v>
      </c>
      <c r="N42" s="25">
        <v>0.23174511</v>
      </c>
      <c r="O42" s="9">
        <f>M42-M48</f>
        <v>8.9722690000000007</v>
      </c>
      <c r="P42" s="9">
        <f>SQRT(N42^2+N48^2)</f>
        <v>0.25290270565321082</v>
      </c>
      <c r="Q42" s="34">
        <f t="shared" ref="Q42" si="32">$Q$6</f>
        <v>13.767049</v>
      </c>
      <c r="R42" s="9">
        <f t="shared" ref="R42" si="33">O42-Q42</f>
        <v>-4.7947799999999994</v>
      </c>
      <c r="S42" s="9">
        <f t="shared" ref="S42" si="34">P42</f>
        <v>0.25290270565321082</v>
      </c>
      <c r="T42" s="8">
        <f t="shared" ref="T42" si="35">2^(-R42)</f>
        <v>27.757004934383655</v>
      </c>
      <c r="U42" s="9">
        <f t="shared" ref="U42" si="36">LOG(T42,2)</f>
        <v>4.7947799999999994</v>
      </c>
    </row>
    <row r="43" spans="1:25" ht="16" x14ac:dyDescent="0.2">
      <c r="A43" s="29"/>
      <c r="B43"/>
      <c r="C43"/>
      <c r="D43" t="s">
        <v>28</v>
      </c>
      <c r="E43" s="71">
        <v>10</v>
      </c>
      <c r="F43" s="72" t="s">
        <v>152</v>
      </c>
      <c r="G43" t="s">
        <v>103</v>
      </c>
      <c r="H43" t="s">
        <v>119</v>
      </c>
      <c r="I43" t="s">
        <v>1</v>
      </c>
      <c r="J43" t="s">
        <v>1</v>
      </c>
      <c r="K43" t="s">
        <v>1</v>
      </c>
      <c r="L43" s="25">
        <v>17.858669281005859</v>
      </c>
      <c r="M43" s="25">
        <v>17.820879000000001</v>
      </c>
      <c r="N43" s="25">
        <v>0.23174511</v>
      </c>
      <c r="O43" s="9"/>
      <c r="P43" s="9"/>
      <c r="Q43" s="6"/>
      <c r="R43" s="9"/>
      <c r="S43" s="9"/>
      <c r="T43" s="8"/>
      <c r="U43" s="9"/>
    </row>
    <row r="44" spans="1:25" ht="16" x14ac:dyDescent="0.2">
      <c r="A44" s="29"/>
      <c r="B44"/>
      <c r="C44"/>
      <c r="D44" t="s">
        <v>28</v>
      </c>
      <c r="E44" s="71">
        <v>10</v>
      </c>
      <c r="F44" s="72" t="s">
        <v>152</v>
      </c>
      <c r="G44" t="s">
        <v>103</v>
      </c>
      <c r="H44" t="s">
        <v>119</v>
      </c>
      <c r="I44" t="s">
        <v>1</v>
      </c>
      <c r="J44" t="s">
        <v>1</v>
      </c>
      <c r="K44" t="s">
        <v>1</v>
      </c>
      <c r="L44" s="25">
        <v>17.572561264038086</v>
      </c>
      <c r="M44" s="25">
        <v>17.820879000000001</v>
      </c>
      <c r="N44" s="25">
        <v>0.23174511</v>
      </c>
      <c r="O44" s="9"/>
      <c r="P44" s="9"/>
      <c r="Q44" s="6"/>
      <c r="R44" s="9"/>
      <c r="S44" s="9"/>
      <c r="T44" s="8"/>
      <c r="U44" s="9"/>
    </row>
    <row r="45" spans="1:25" ht="16" x14ac:dyDescent="0.2">
      <c r="A45" s="29"/>
      <c r="B45">
        <v>40</v>
      </c>
      <c r="C45" t="s">
        <v>4</v>
      </c>
      <c r="D45" t="s">
        <v>28</v>
      </c>
      <c r="E45" s="71">
        <v>10</v>
      </c>
      <c r="F45" s="72" t="s">
        <v>152</v>
      </c>
      <c r="G45" t="s">
        <v>128</v>
      </c>
      <c r="H45" t="s">
        <v>119</v>
      </c>
      <c r="I45" s="25">
        <v>23.963958999999999</v>
      </c>
      <c r="J45" s="25">
        <v>20.637737000000001</v>
      </c>
      <c r="K45" s="25">
        <v>27.826273</v>
      </c>
      <c r="L45" s="25">
        <v>15.921826362609863</v>
      </c>
      <c r="M45" s="25">
        <v>15.897713</v>
      </c>
      <c r="N45" s="25">
        <v>8.8504159999999998E-2</v>
      </c>
      <c r="O45" s="9">
        <f>M45-M48</f>
        <v>7.0491029999999988</v>
      </c>
      <c r="P45" s="9">
        <f>SQRT(N45^2+N48^2)</f>
        <v>0.13448780188220827</v>
      </c>
      <c r="Q45" s="44">
        <f>Q$9</f>
        <v>11.631899000000001</v>
      </c>
      <c r="R45" s="9">
        <f t="shared" ref="R45" si="37">O45-Q45</f>
        <v>-4.5827960000000019</v>
      </c>
      <c r="S45" s="9">
        <f t="shared" ref="S45" si="38">P45</f>
        <v>0.13448780188220827</v>
      </c>
      <c r="T45" s="8">
        <f t="shared" ref="T45" si="39">2^(-R45)</f>
        <v>23.963986155035883</v>
      </c>
      <c r="U45" s="9">
        <f t="shared" ref="U45" si="40">LOG(T45,2)</f>
        <v>4.5827960000000019</v>
      </c>
    </row>
    <row r="46" spans="1:25" ht="16" x14ac:dyDescent="0.2">
      <c r="A46" s="29"/>
      <c r="B46">
        <v>52</v>
      </c>
      <c r="C46" t="s">
        <v>30</v>
      </c>
      <c r="D46" t="s">
        <v>28</v>
      </c>
      <c r="E46" s="71">
        <v>10</v>
      </c>
      <c r="F46" s="72" t="s">
        <v>152</v>
      </c>
      <c r="G46" t="s">
        <v>128</v>
      </c>
      <c r="H46" t="s">
        <v>119</v>
      </c>
      <c r="I46" s="25">
        <v>23.963958999999999</v>
      </c>
      <c r="J46" s="25">
        <v>20.637737000000001</v>
      </c>
      <c r="K46" s="25">
        <v>27.826273</v>
      </c>
      <c r="L46" s="25">
        <v>15.799651145935059</v>
      </c>
      <c r="M46" s="25">
        <v>15.897713</v>
      </c>
      <c r="N46" s="25">
        <v>8.8504159999999998E-2</v>
      </c>
      <c r="O46" s="9"/>
      <c r="P46" s="9"/>
      <c r="Q46" s="6"/>
      <c r="R46" s="9"/>
      <c r="S46" s="9"/>
      <c r="T46" s="8"/>
      <c r="U46" s="9"/>
    </row>
    <row r="47" spans="1:25" ht="16" x14ac:dyDescent="0.2">
      <c r="A47" s="29"/>
      <c r="B47">
        <v>64</v>
      </c>
      <c r="C47" t="s">
        <v>29</v>
      </c>
      <c r="D47" t="s">
        <v>28</v>
      </c>
      <c r="E47" s="71">
        <v>10</v>
      </c>
      <c r="F47" s="72" t="s">
        <v>152</v>
      </c>
      <c r="G47" t="s">
        <v>128</v>
      </c>
      <c r="H47" t="s">
        <v>119</v>
      </c>
      <c r="I47" s="25">
        <v>23.963958999999999</v>
      </c>
      <c r="J47" s="25">
        <v>20.637737000000001</v>
      </c>
      <c r="K47" s="25">
        <v>27.826273</v>
      </c>
      <c r="L47" s="25">
        <v>15.971661567687988</v>
      </c>
      <c r="M47" s="25">
        <v>15.897713</v>
      </c>
      <c r="N47" s="25">
        <v>8.8504159999999998E-2</v>
      </c>
      <c r="O47" s="9"/>
      <c r="P47" s="9"/>
      <c r="Q47" s="6"/>
      <c r="R47" s="9"/>
      <c r="S47" s="9"/>
      <c r="T47" s="8"/>
      <c r="U47" s="9"/>
    </row>
    <row r="48" spans="1:25" s="43" customFormat="1" ht="16" x14ac:dyDescent="0.2">
      <c r="A48" s="29"/>
      <c r="B48">
        <v>4</v>
      </c>
      <c r="C48" t="s">
        <v>33</v>
      </c>
      <c r="D48" t="s">
        <v>28</v>
      </c>
      <c r="E48" s="71">
        <v>10</v>
      </c>
      <c r="F48" s="72" t="s">
        <v>152</v>
      </c>
      <c r="G48" t="s">
        <v>125</v>
      </c>
      <c r="H48" t="s">
        <v>119</v>
      </c>
      <c r="I48" t="s">
        <v>1</v>
      </c>
      <c r="J48" t="s">
        <v>1</v>
      </c>
      <c r="K48" t="s">
        <v>1</v>
      </c>
      <c r="L48" s="25">
        <v>8.8967370986938477</v>
      </c>
      <c r="M48" s="25">
        <v>8.8486100000000008</v>
      </c>
      <c r="N48" s="25">
        <v>0.10126195</v>
      </c>
      <c r="O48" s="42"/>
      <c r="P48" s="42"/>
      <c r="Q48" s="44"/>
      <c r="R48" s="42"/>
      <c r="S48" s="42"/>
      <c r="T48" s="42"/>
      <c r="U48" s="42"/>
      <c r="V48" s="43" t="s">
        <v>1</v>
      </c>
      <c r="W48" s="45"/>
      <c r="X48" s="45"/>
      <c r="Y48" s="45"/>
    </row>
    <row r="49" spans="1:25" s="43" customFormat="1" ht="16" x14ac:dyDescent="0.2">
      <c r="A49" s="29"/>
      <c r="B49">
        <v>16</v>
      </c>
      <c r="C49" t="s">
        <v>32</v>
      </c>
      <c r="D49" t="s">
        <v>28</v>
      </c>
      <c r="E49" s="71">
        <v>10</v>
      </c>
      <c r="F49" s="72" t="s">
        <v>152</v>
      </c>
      <c r="G49" t="s">
        <v>125</v>
      </c>
      <c r="H49" t="s">
        <v>119</v>
      </c>
      <c r="I49" t="s">
        <v>1</v>
      </c>
      <c r="J49" t="s">
        <v>1</v>
      </c>
      <c r="K49" t="s">
        <v>1</v>
      </c>
      <c r="L49" s="25">
        <v>8.9168329238891602</v>
      </c>
      <c r="M49" s="25">
        <v>8.8486100000000008</v>
      </c>
      <c r="N49" s="25">
        <v>0.10126195</v>
      </c>
      <c r="O49" s="42"/>
      <c r="P49" s="44"/>
      <c r="Q49" s="44"/>
      <c r="R49" s="44"/>
      <c r="S49" s="44"/>
      <c r="T49" s="44"/>
      <c r="U49" s="44"/>
      <c r="V49" s="43" t="s">
        <v>1</v>
      </c>
      <c r="W49" s="45"/>
      <c r="X49" s="45"/>
      <c r="Y49" s="45"/>
    </row>
    <row r="50" spans="1:25" s="48" customFormat="1" ht="16" x14ac:dyDescent="0.2">
      <c r="A50" s="30"/>
      <c r="B50">
        <v>28</v>
      </c>
      <c r="C50" t="s">
        <v>31</v>
      </c>
      <c r="D50" t="s">
        <v>28</v>
      </c>
      <c r="E50" s="71">
        <v>10</v>
      </c>
      <c r="F50" s="72" t="s">
        <v>152</v>
      </c>
      <c r="G50" t="s">
        <v>125</v>
      </c>
      <c r="H50" t="s">
        <v>119</v>
      </c>
      <c r="I50" t="s">
        <v>1</v>
      </c>
      <c r="J50" t="s">
        <v>1</v>
      </c>
      <c r="K50" t="s">
        <v>1</v>
      </c>
      <c r="L50" s="25">
        <v>8.7322597503662109</v>
      </c>
      <c r="M50" s="25">
        <v>8.8486100000000008</v>
      </c>
      <c r="N50" s="25">
        <v>0.10126195</v>
      </c>
      <c r="O50" s="46"/>
      <c r="P50" s="47"/>
      <c r="Q50" s="47"/>
      <c r="R50" s="47"/>
      <c r="S50" s="47"/>
      <c r="T50" s="47"/>
      <c r="U50" s="47"/>
      <c r="V50" s="48" t="s">
        <v>1</v>
      </c>
      <c r="W50" s="49"/>
      <c r="X50" s="49"/>
      <c r="Y50" s="49"/>
    </row>
    <row r="51" spans="1:25" ht="16" x14ac:dyDescent="0.2">
      <c r="A51" s="29" t="s">
        <v>121</v>
      </c>
      <c r="B51"/>
      <c r="C51"/>
      <c r="D51" t="s">
        <v>63</v>
      </c>
      <c r="E51" s="71">
        <v>13</v>
      </c>
      <c r="F51" s="72" t="s">
        <v>153</v>
      </c>
      <c r="G51" t="s">
        <v>120</v>
      </c>
      <c r="H51" t="s">
        <v>119</v>
      </c>
      <c r="I51" s="25">
        <v>1</v>
      </c>
      <c r="J51" s="25">
        <v>0.74626000000000003</v>
      </c>
      <c r="K51" s="25">
        <v>1.3400155</v>
      </c>
      <c r="L51" s="25">
        <v>18.500896453857422</v>
      </c>
      <c r="M51" s="25">
        <v>18.251764000000001</v>
      </c>
      <c r="N51" s="25">
        <v>0.23128280000000001</v>
      </c>
      <c r="O51" s="6">
        <f>M51-M60</f>
        <v>9.3250450000000011</v>
      </c>
      <c r="P51" s="6">
        <f>SQRT(N51^2+N60^2)</f>
        <v>0.23197880959992326</v>
      </c>
      <c r="Q51" s="34">
        <f t="shared" ref="Q51" si="41">$Q$3</f>
        <v>12.229215</v>
      </c>
      <c r="R51" s="6">
        <f t="shared" ref="R51" si="42">O51-Q51</f>
        <v>-2.9041699999999988</v>
      </c>
      <c r="S51" s="6">
        <f t="shared" ref="S51" si="43">P51</f>
        <v>0.23197880959992326</v>
      </c>
      <c r="T51" s="7">
        <f t="shared" ref="T51" si="44">2^(-R51)</f>
        <v>7.4858700283319486</v>
      </c>
      <c r="U51" s="6">
        <f t="shared" ref="U51" si="45">LOG(T51,2)</f>
        <v>2.9041699999999988</v>
      </c>
      <c r="V51" s="1" t="s">
        <v>1</v>
      </c>
    </row>
    <row r="52" spans="1:25" ht="16" x14ac:dyDescent="0.2">
      <c r="A52" s="29"/>
      <c r="B52"/>
      <c r="C52"/>
      <c r="D52" t="s">
        <v>63</v>
      </c>
      <c r="E52" s="71">
        <v>13</v>
      </c>
      <c r="F52" s="72" t="s">
        <v>153</v>
      </c>
      <c r="G52" t="s">
        <v>120</v>
      </c>
      <c r="H52" t="s">
        <v>119</v>
      </c>
      <c r="I52" s="25">
        <v>1</v>
      </c>
      <c r="J52" s="25">
        <v>0.74626000000000003</v>
      </c>
      <c r="K52" s="25">
        <v>1.3400155</v>
      </c>
      <c r="L52" s="25">
        <v>18.210512161254883</v>
      </c>
      <c r="M52" s="25">
        <v>18.251764000000001</v>
      </c>
      <c r="N52" s="25">
        <v>0.23128280000000001</v>
      </c>
      <c r="O52" s="9"/>
      <c r="P52" s="9"/>
      <c r="Q52" s="6"/>
      <c r="R52" s="9"/>
      <c r="S52" s="9"/>
      <c r="T52" s="8"/>
      <c r="U52" s="9"/>
      <c r="V52" s="1" t="s">
        <v>1</v>
      </c>
    </row>
    <row r="53" spans="1:25" ht="16" x14ac:dyDescent="0.2">
      <c r="A53" s="29"/>
      <c r="B53"/>
      <c r="C53"/>
      <c r="D53" t="s">
        <v>63</v>
      </c>
      <c r="E53" s="71">
        <v>13</v>
      </c>
      <c r="F53" s="72" t="s">
        <v>153</v>
      </c>
      <c r="G53" t="s">
        <v>120</v>
      </c>
      <c r="H53" t="s">
        <v>119</v>
      </c>
      <c r="I53" s="25">
        <v>1</v>
      </c>
      <c r="J53" s="25">
        <v>0.74626000000000003</v>
      </c>
      <c r="K53" s="25">
        <v>1.3400155</v>
      </c>
      <c r="L53" s="25">
        <v>18.043882369995117</v>
      </c>
      <c r="M53" s="25">
        <v>18.251764000000001</v>
      </c>
      <c r="N53" s="25">
        <v>0.23128280000000001</v>
      </c>
      <c r="O53" s="9"/>
      <c r="P53" s="9"/>
      <c r="Q53" s="6"/>
      <c r="R53" s="9"/>
      <c r="S53" s="9"/>
      <c r="T53" s="8"/>
      <c r="U53" s="9"/>
      <c r="V53" s="1" t="s">
        <v>1</v>
      </c>
    </row>
    <row r="54" spans="1:25" ht="16" x14ac:dyDescent="0.2">
      <c r="A54" s="29"/>
      <c r="B54"/>
      <c r="C54"/>
      <c r="D54" t="s">
        <v>63</v>
      </c>
      <c r="E54" s="71">
        <v>13</v>
      </c>
      <c r="F54" s="72" t="s">
        <v>153</v>
      </c>
      <c r="G54" t="s">
        <v>103</v>
      </c>
      <c r="H54" t="s">
        <v>119</v>
      </c>
      <c r="I54" t="s">
        <v>1</v>
      </c>
      <c r="J54" t="s">
        <v>1</v>
      </c>
      <c r="K54" t="s">
        <v>1</v>
      </c>
      <c r="L54" s="25">
        <v>19.63673210144043</v>
      </c>
      <c r="M54" s="25">
        <v>19.534174</v>
      </c>
      <c r="N54" s="25">
        <v>0.12607887000000001</v>
      </c>
      <c r="O54" s="9">
        <f>M54-M60</f>
        <v>10.607455</v>
      </c>
      <c r="P54" s="9">
        <f>SQRT(N54^2+N60^2)</f>
        <v>0.12735115228388924</v>
      </c>
      <c r="Q54" s="34">
        <f t="shared" ref="Q54" si="46">$Q$6</f>
        <v>13.767049</v>
      </c>
      <c r="R54" s="9">
        <f t="shared" ref="R54" si="47">O54-Q54</f>
        <v>-3.1595940000000002</v>
      </c>
      <c r="S54" s="9">
        <f t="shared" ref="S54" si="48">P54</f>
        <v>0.12735115228388924</v>
      </c>
      <c r="T54" s="8">
        <f t="shared" ref="T54" si="49">2^(-R54)</f>
        <v>8.9357820629755995</v>
      </c>
      <c r="U54" s="9">
        <f t="shared" ref="U54" si="50">LOG(T54,2)</f>
        <v>3.1595940000000002</v>
      </c>
    </row>
    <row r="55" spans="1:25" ht="16" x14ac:dyDescent="0.2">
      <c r="A55" s="29"/>
      <c r="B55"/>
      <c r="C55"/>
      <c r="D55" t="s">
        <v>63</v>
      </c>
      <c r="E55" s="71">
        <v>13</v>
      </c>
      <c r="F55" s="72" t="s">
        <v>153</v>
      </c>
      <c r="G55" t="s">
        <v>103</v>
      </c>
      <c r="H55" t="s">
        <v>119</v>
      </c>
      <c r="I55" t="s">
        <v>1</v>
      </c>
      <c r="J55" t="s">
        <v>1</v>
      </c>
      <c r="K55" t="s">
        <v>1</v>
      </c>
      <c r="L55" s="25">
        <v>19.572378158569336</v>
      </c>
      <c r="M55" s="25">
        <v>19.534174</v>
      </c>
      <c r="N55" s="25">
        <v>0.12607887000000001</v>
      </c>
      <c r="O55" s="9"/>
      <c r="P55" s="9"/>
      <c r="Q55" s="6"/>
      <c r="R55" s="9"/>
      <c r="S55" s="9"/>
      <c r="T55" s="8"/>
      <c r="U55" s="9"/>
    </row>
    <row r="56" spans="1:25" ht="16" x14ac:dyDescent="0.2">
      <c r="A56" s="29"/>
      <c r="B56"/>
      <c r="C56"/>
      <c r="D56" t="s">
        <v>63</v>
      </c>
      <c r="E56" s="71">
        <v>13</v>
      </c>
      <c r="F56" s="72" t="s">
        <v>153</v>
      </c>
      <c r="G56" t="s">
        <v>103</v>
      </c>
      <c r="H56" t="s">
        <v>119</v>
      </c>
      <c r="I56" t="s">
        <v>1</v>
      </c>
      <c r="J56" t="s">
        <v>1</v>
      </c>
      <c r="K56" t="s">
        <v>1</v>
      </c>
      <c r="L56" s="25">
        <v>19.393411636352539</v>
      </c>
      <c r="M56" s="25">
        <v>19.534174</v>
      </c>
      <c r="N56" s="25">
        <v>0.12607887000000001</v>
      </c>
      <c r="O56" s="9"/>
      <c r="P56" s="9"/>
      <c r="Q56" s="6"/>
      <c r="R56" s="9"/>
      <c r="S56" s="9"/>
      <c r="T56" s="8"/>
      <c r="U56" s="9"/>
    </row>
    <row r="57" spans="1:25" ht="16" x14ac:dyDescent="0.2">
      <c r="A57" s="29"/>
      <c r="B57">
        <v>41</v>
      </c>
      <c r="C57" t="s">
        <v>44</v>
      </c>
      <c r="D57" t="s">
        <v>63</v>
      </c>
      <c r="E57" s="71">
        <v>13</v>
      </c>
      <c r="F57" s="72" t="s">
        <v>153</v>
      </c>
      <c r="G57" t="s">
        <v>128</v>
      </c>
      <c r="H57" t="s">
        <v>119</v>
      </c>
      <c r="I57" s="25">
        <v>6.6083689999999997</v>
      </c>
      <c r="J57" s="25">
        <v>6.2553489999999998</v>
      </c>
      <c r="K57" s="25">
        <v>6.9813109999999998</v>
      </c>
      <c r="L57" s="25">
        <v>17.875688552856445</v>
      </c>
      <c r="M57" s="25">
        <v>17.834322</v>
      </c>
      <c r="N57" s="25">
        <v>4.6031993E-2</v>
      </c>
      <c r="O57" s="9">
        <f>M57-M60</f>
        <v>8.9076029999999999</v>
      </c>
      <c r="P57" s="9">
        <f>SQRT(N57^2+N60^2)</f>
        <v>4.9410311748758401E-2</v>
      </c>
      <c r="Q57" s="44">
        <f>Q$9</f>
        <v>11.631899000000001</v>
      </c>
      <c r="R57" s="9">
        <f t="shared" ref="R57" si="51">O57-Q57</f>
        <v>-2.7242960000000007</v>
      </c>
      <c r="S57" s="9">
        <f t="shared" ref="S57" si="52">P57</f>
        <v>4.9410311748758401E-2</v>
      </c>
      <c r="T57" s="8">
        <f t="shared" ref="T57" si="53">2^(-R57)</f>
        <v>6.6083770314648334</v>
      </c>
      <c r="U57" s="9">
        <f t="shared" ref="U57" si="54">LOG(T57,2)</f>
        <v>2.7242960000000007</v>
      </c>
    </row>
    <row r="58" spans="1:25" ht="16" x14ac:dyDescent="0.2">
      <c r="A58" s="29"/>
      <c r="B58">
        <v>53</v>
      </c>
      <c r="C58" t="s">
        <v>66</v>
      </c>
      <c r="D58" t="s">
        <v>63</v>
      </c>
      <c r="E58" s="71">
        <v>13</v>
      </c>
      <c r="F58" s="72" t="s">
        <v>153</v>
      </c>
      <c r="G58" t="s">
        <v>128</v>
      </c>
      <c r="H58" t="s">
        <v>119</v>
      </c>
      <c r="I58" s="25">
        <v>6.6083689999999997</v>
      </c>
      <c r="J58" s="25">
        <v>6.2553489999999998</v>
      </c>
      <c r="K58" s="25">
        <v>6.9813109999999998</v>
      </c>
      <c r="L58" s="25">
        <v>17.784732818603516</v>
      </c>
      <c r="M58" s="25">
        <v>17.834322</v>
      </c>
      <c r="N58" s="25">
        <v>4.6031993E-2</v>
      </c>
      <c r="O58" s="9"/>
      <c r="P58" s="9"/>
      <c r="Q58" s="6"/>
      <c r="R58" s="9"/>
      <c r="S58" s="9"/>
      <c r="T58" s="8"/>
      <c r="U58" s="9"/>
    </row>
    <row r="59" spans="1:25" ht="16" x14ac:dyDescent="0.2">
      <c r="A59" s="29"/>
      <c r="B59">
        <v>65</v>
      </c>
      <c r="C59" t="s">
        <v>65</v>
      </c>
      <c r="D59" t="s">
        <v>63</v>
      </c>
      <c r="E59" s="71">
        <v>13</v>
      </c>
      <c r="F59" s="72" t="s">
        <v>153</v>
      </c>
      <c r="G59" t="s">
        <v>128</v>
      </c>
      <c r="H59" t="s">
        <v>119</v>
      </c>
      <c r="I59" s="25">
        <v>6.6083689999999997</v>
      </c>
      <c r="J59" s="25">
        <v>6.2553489999999998</v>
      </c>
      <c r="K59" s="25">
        <v>6.9813109999999998</v>
      </c>
      <c r="L59" s="25">
        <v>17.842544555664062</v>
      </c>
      <c r="M59" s="25">
        <v>17.834322</v>
      </c>
      <c r="N59" s="25">
        <v>4.6031993E-2</v>
      </c>
      <c r="O59" s="9"/>
      <c r="P59" s="9"/>
      <c r="Q59" s="6"/>
      <c r="R59" s="9"/>
      <c r="S59" s="9"/>
      <c r="T59" s="8"/>
      <c r="U59" s="9"/>
    </row>
    <row r="60" spans="1:25" s="43" customFormat="1" ht="16" x14ac:dyDescent="0.2">
      <c r="A60" s="29"/>
      <c r="B60">
        <v>5</v>
      </c>
      <c r="C60" t="s">
        <v>69</v>
      </c>
      <c r="D60" t="s">
        <v>63</v>
      </c>
      <c r="E60" s="71">
        <v>13</v>
      </c>
      <c r="F60" s="72" t="s">
        <v>153</v>
      </c>
      <c r="G60" t="s">
        <v>125</v>
      </c>
      <c r="H60" t="s">
        <v>119</v>
      </c>
      <c r="I60" t="s">
        <v>1</v>
      </c>
      <c r="J60" t="s">
        <v>1</v>
      </c>
      <c r="K60" t="s">
        <v>1</v>
      </c>
      <c r="L60" s="25">
        <v>8.9315128326416016</v>
      </c>
      <c r="M60" s="25">
        <v>8.9267190000000003</v>
      </c>
      <c r="N60" s="25">
        <v>1.7956461999999999E-2</v>
      </c>
      <c r="O60" s="42"/>
      <c r="P60" s="42"/>
      <c r="Q60" s="44"/>
      <c r="R60" s="42"/>
      <c r="S60" s="42"/>
      <c r="T60" s="42"/>
      <c r="U60" s="42"/>
      <c r="V60" s="43" t="s">
        <v>1</v>
      </c>
      <c r="W60" s="45"/>
      <c r="X60" s="45"/>
      <c r="Y60" s="45"/>
    </row>
    <row r="61" spans="1:25" s="43" customFormat="1" ht="16" x14ac:dyDescent="0.2">
      <c r="A61" s="29"/>
      <c r="B61">
        <v>17</v>
      </c>
      <c r="C61" t="s">
        <v>68</v>
      </c>
      <c r="D61" t="s">
        <v>63</v>
      </c>
      <c r="E61" s="71">
        <v>13</v>
      </c>
      <c r="F61" s="72" t="s">
        <v>153</v>
      </c>
      <c r="G61" t="s">
        <v>125</v>
      </c>
      <c r="H61" t="s">
        <v>119</v>
      </c>
      <c r="I61" t="s">
        <v>1</v>
      </c>
      <c r="J61" t="s">
        <v>1</v>
      </c>
      <c r="K61" t="s">
        <v>1</v>
      </c>
      <c r="L61" s="25">
        <v>8.9068517684936523</v>
      </c>
      <c r="M61" s="25">
        <v>8.9267190000000003</v>
      </c>
      <c r="N61" s="25">
        <v>1.7956461999999999E-2</v>
      </c>
      <c r="O61" s="42"/>
      <c r="P61" s="44"/>
      <c r="Q61" s="44"/>
      <c r="R61" s="44"/>
      <c r="S61" s="44"/>
      <c r="T61" s="44"/>
      <c r="U61" s="44"/>
      <c r="V61" s="43" t="s">
        <v>1</v>
      </c>
      <c r="W61" s="45"/>
      <c r="X61" s="45"/>
      <c r="Y61" s="45"/>
    </row>
    <row r="62" spans="1:25" s="48" customFormat="1" ht="16" x14ac:dyDescent="0.2">
      <c r="A62" s="30"/>
      <c r="B62">
        <v>29</v>
      </c>
      <c r="C62" t="s">
        <v>67</v>
      </c>
      <c r="D62" t="s">
        <v>63</v>
      </c>
      <c r="E62" s="71">
        <v>13</v>
      </c>
      <c r="F62" s="72" t="s">
        <v>153</v>
      </c>
      <c r="G62" t="s">
        <v>125</v>
      </c>
      <c r="H62" t="s">
        <v>119</v>
      </c>
      <c r="I62" t="s">
        <v>1</v>
      </c>
      <c r="J62" t="s">
        <v>1</v>
      </c>
      <c r="K62" t="s">
        <v>1</v>
      </c>
      <c r="L62" s="25">
        <v>8.9417915344238281</v>
      </c>
      <c r="M62" s="25">
        <v>8.9267190000000003</v>
      </c>
      <c r="N62" s="25">
        <v>1.7956461999999999E-2</v>
      </c>
      <c r="O62" s="42"/>
      <c r="P62" s="44"/>
      <c r="Q62" s="47"/>
      <c r="R62" s="44"/>
      <c r="S62" s="44"/>
      <c r="T62" s="44"/>
      <c r="U62" s="44"/>
      <c r="V62" s="48" t="s">
        <v>1</v>
      </c>
      <c r="W62" s="49"/>
      <c r="X62" s="49"/>
      <c r="Y62" s="49"/>
    </row>
    <row r="63" spans="1:25" s="13" customFormat="1" ht="16" x14ac:dyDescent="0.2">
      <c r="A63" s="27" t="s">
        <v>121</v>
      </c>
      <c r="B63"/>
      <c r="C63"/>
      <c r="D63" t="s">
        <v>57</v>
      </c>
      <c r="E63" s="71">
        <v>16</v>
      </c>
      <c r="F63" s="72" t="s">
        <v>154</v>
      </c>
      <c r="G63" t="s">
        <v>120</v>
      </c>
      <c r="H63" t="s">
        <v>119</v>
      </c>
      <c r="I63" s="25">
        <v>1.0343373</v>
      </c>
      <c r="J63" s="25">
        <v>0.69343560000000004</v>
      </c>
      <c r="K63" s="25">
        <v>1.5428305</v>
      </c>
      <c r="L63" s="25">
        <v>19.753290176391602</v>
      </c>
      <c r="M63" s="25">
        <v>19.411245000000001</v>
      </c>
      <c r="N63" s="25">
        <v>0.3154286</v>
      </c>
      <c r="O63" s="9">
        <f>M63-M72</f>
        <v>8.7304420000000018</v>
      </c>
      <c r="P63" s="9">
        <f>SQRT(N63^2+N72^2)</f>
        <v>0.32127732591015956</v>
      </c>
      <c r="Q63" s="18">
        <f t="shared" ref="Q63" si="55">$Q$3</f>
        <v>12.229215</v>
      </c>
      <c r="R63" s="9">
        <f t="shared" ref="R63" si="56">O63-Q63</f>
        <v>-3.4987729999999981</v>
      </c>
      <c r="S63" s="9">
        <f t="shared" ref="S63" si="57">P63</f>
        <v>0.32127732591015956</v>
      </c>
      <c r="T63" s="8">
        <f t="shared" ref="T63" si="58">2^(-R63)</f>
        <v>11.304090375694704</v>
      </c>
      <c r="U63" s="9">
        <f t="shared" ref="U63" si="59">LOG(T63,2)</f>
        <v>3.4987729999999977</v>
      </c>
      <c r="V63" s="13" t="s">
        <v>1</v>
      </c>
    </row>
    <row r="64" spans="1:25" ht="16" x14ac:dyDescent="0.2">
      <c r="A64" s="29"/>
      <c r="B64"/>
      <c r="C64"/>
      <c r="D64" t="s">
        <v>57</v>
      </c>
      <c r="E64" s="71">
        <v>16</v>
      </c>
      <c r="F64" s="72" t="s">
        <v>154</v>
      </c>
      <c r="G64" t="s">
        <v>120</v>
      </c>
      <c r="H64" t="s">
        <v>119</v>
      </c>
      <c r="I64" s="25">
        <v>1.0343373</v>
      </c>
      <c r="J64" s="25">
        <v>0.69343560000000004</v>
      </c>
      <c r="K64" s="25">
        <v>1.5428305</v>
      </c>
      <c r="L64" s="25">
        <v>19.348611831665039</v>
      </c>
      <c r="M64" s="25">
        <v>19.411245000000001</v>
      </c>
      <c r="N64" s="25">
        <v>0.3154286</v>
      </c>
      <c r="O64" s="9"/>
      <c r="P64" s="9"/>
      <c r="Q64" s="6"/>
      <c r="R64" s="9"/>
      <c r="S64" s="9"/>
      <c r="T64" s="8"/>
      <c r="U64" s="9"/>
      <c r="V64" s="1" t="s">
        <v>1</v>
      </c>
    </row>
    <row r="65" spans="1:25" ht="16" x14ac:dyDescent="0.2">
      <c r="A65" s="29"/>
      <c r="B65"/>
      <c r="C65"/>
      <c r="D65" t="s">
        <v>57</v>
      </c>
      <c r="E65" s="71">
        <v>16</v>
      </c>
      <c r="F65" s="72" t="s">
        <v>154</v>
      </c>
      <c r="G65" t="s">
        <v>120</v>
      </c>
      <c r="H65" t="s">
        <v>119</v>
      </c>
      <c r="I65" s="25">
        <v>1.0343373</v>
      </c>
      <c r="J65" s="25">
        <v>0.69343560000000004</v>
      </c>
      <c r="K65" s="25">
        <v>1.5428305</v>
      </c>
      <c r="L65" s="25">
        <v>19.131830215454102</v>
      </c>
      <c r="M65" s="25">
        <v>19.411245000000001</v>
      </c>
      <c r="N65" s="25">
        <v>0.3154286</v>
      </c>
      <c r="O65" s="9"/>
      <c r="P65" s="9"/>
      <c r="Q65" s="6"/>
      <c r="R65" s="9"/>
      <c r="S65" s="9"/>
      <c r="T65" s="8"/>
      <c r="U65" s="9"/>
      <c r="V65" s="1" t="s">
        <v>1</v>
      </c>
    </row>
    <row r="66" spans="1:25" ht="16" x14ac:dyDescent="0.2">
      <c r="A66" s="29"/>
      <c r="B66"/>
      <c r="C66"/>
      <c r="D66" t="s">
        <v>57</v>
      </c>
      <c r="E66" s="71">
        <v>16</v>
      </c>
      <c r="F66" s="72" t="s">
        <v>154</v>
      </c>
      <c r="G66" t="s">
        <v>103</v>
      </c>
      <c r="H66" t="s">
        <v>119</v>
      </c>
      <c r="I66" t="s">
        <v>1</v>
      </c>
      <c r="J66" t="s">
        <v>1</v>
      </c>
      <c r="K66" t="s">
        <v>1</v>
      </c>
      <c r="L66" s="25">
        <v>20.908729553222656</v>
      </c>
      <c r="M66" s="25">
        <v>20.742360999999999</v>
      </c>
      <c r="N66" s="25">
        <v>0.17324767999999999</v>
      </c>
      <c r="O66" s="9">
        <f>M66-M72</f>
        <v>10.061558</v>
      </c>
      <c r="P66" s="9">
        <f>SQRT(N66^2+N72^2)</f>
        <v>0.18368091101528564</v>
      </c>
      <c r="Q66" s="34">
        <f t="shared" ref="Q66" si="60">$Q$6</f>
        <v>13.767049</v>
      </c>
      <c r="R66" s="9">
        <f t="shared" ref="R66" si="61">O66-Q66</f>
        <v>-3.7054910000000003</v>
      </c>
      <c r="S66" s="9">
        <f t="shared" ref="S66" si="62">P66</f>
        <v>0.18368091101528564</v>
      </c>
      <c r="T66" s="8">
        <f t="shared" ref="T66" si="63">2^(-R66)</f>
        <v>13.045596439534309</v>
      </c>
      <c r="U66" s="9">
        <f t="shared" ref="U66" si="64">LOG(T66,2)</f>
        <v>3.7054910000000008</v>
      </c>
    </row>
    <row r="67" spans="1:25" ht="16" x14ac:dyDescent="0.2">
      <c r="A67" s="29"/>
      <c r="B67"/>
      <c r="C67"/>
      <c r="D67" t="s">
        <v>57</v>
      </c>
      <c r="E67" s="71">
        <v>16</v>
      </c>
      <c r="F67" s="72" t="s">
        <v>154</v>
      </c>
      <c r="G67" t="s">
        <v>103</v>
      </c>
      <c r="H67" t="s">
        <v>119</v>
      </c>
      <c r="I67" t="s">
        <v>1</v>
      </c>
      <c r="J67" t="s">
        <v>1</v>
      </c>
      <c r="K67" t="s">
        <v>1</v>
      </c>
      <c r="L67" s="25">
        <v>20.75538444519043</v>
      </c>
      <c r="M67" s="25">
        <v>20.742360999999999</v>
      </c>
      <c r="N67" s="25">
        <v>0.17324767999999999</v>
      </c>
      <c r="O67" s="9"/>
      <c r="P67" s="9"/>
      <c r="Q67" s="6"/>
      <c r="R67" s="9"/>
      <c r="S67" s="9"/>
      <c r="T67" s="8"/>
      <c r="U67" s="9"/>
    </row>
    <row r="68" spans="1:25" ht="16" x14ac:dyDescent="0.2">
      <c r="A68" s="29"/>
      <c r="B68"/>
      <c r="C68"/>
      <c r="D68" t="s">
        <v>57</v>
      </c>
      <c r="E68" s="71">
        <v>16</v>
      </c>
      <c r="F68" s="72" t="s">
        <v>154</v>
      </c>
      <c r="G68" t="s">
        <v>103</v>
      </c>
      <c r="H68" t="s">
        <v>119</v>
      </c>
      <c r="I68" t="s">
        <v>1</v>
      </c>
      <c r="J68" t="s">
        <v>1</v>
      </c>
      <c r="K68" t="s">
        <v>1</v>
      </c>
      <c r="L68" s="25">
        <v>20.562969207763672</v>
      </c>
      <c r="M68" s="25">
        <v>20.742360999999999</v>
      </c>
      <c r="N68" s="25">
        <v>0.17324767999999999</v>
      </c>
      <c r="O68" s="9"/>
      <c r="P68" s="9"/>
      <c r="Q68" s="6"/>
      <c r="R68" s="9"/>
      <c r="S68" s="9"/>
      <c r="T68" s="8"/>
      <c r="U68" s="9"/>
    </row>
    <row r="69" spans="1:25" ht="16" x14ac:dyDescent="0.2">
      <c r="A69" s="29"/>
      <c r="B69">
        <v>42</v>
      </c>
      <c r="C69" t="s">
        <v>41</v>
      </c>
      <c r="D69" t="s">
        <v>57</v>
      </c>
      <c r="E69" s="71">
        <v>16</v>
      </c>
      <c r="F69" s="72" t="s">
        <v>154</v>
      </c>
      <c r="G69" t="s">
        <v>128</v>
      </c>
      <c r="H69" t="s">
        <v>119</v>
      </c>
      <c r="I69" s="25">
        <v>9.7662809999999993</v>
      </c>
      <c r="J69" s="25">
        <v>8.5311869999999992</v>
      </c>
      <c r="K69" s="25">
        <v>11.180186000000001</v>
      </c>
      <c r="L69" s="25">
        <v>19.039787292480469</v>
      </c>
      <c r="M69" s="25">
        <v>19.024889999999999</v>
      </c>
      <c r="N69" s="25">
        <v>7.5397370000000005E-2</v>
      </c>
      <c r="O69" s="9">
        <f>M69-M72</f>
        <v>8.344087</v>
      </c>
      <c r="P69" s="9">
        <f>SQRT(N69^2+N72^2)</f>
        <v>9.6998360032218012E-2</v>
      </c>
      <c r="Q69" s="44">
        <f>Q$9</f>
        <v>11.631899000000001</v>
      </c>
      <c r="R69" s="9">
        <f t="shared" ref="R69" si="65">O69-Q69</f>
        <v>-3.2878120000000006</v>
      </c>
      <c r="S69" s="9">
        <f t="shared" ref="S69" si="66">P69</f>
        <v>9.6998360032218012E-2</v>
      </c>
      <c r="T69" s="8">
        <f t="shared" ref="T69" si="67">2^(-R69)</f>
        <v>9.7662993556498492</v>
      </c>
      <c r="U69" s="9">
        <f t="shared" ref="U69" si="68">LOG(T69,2)</f>
        <v>3.2878120000000006</v>
      </c>
    </row>
    <row r="70" spans="1:25" ht="16" x14ac:dyDescent="0.2">
      <c r="A70" s="29"/>
      <c r="B70">
        <v>54</v>
      </c>
      <c r="C70" t="s">
        <v>59</v>
      </c>
      <c r="D70" t="s">
        <v>57</v>
      </c>
      <c r="E70" s="71">
        <v>16</v>
      </c>
      <c r="F70" s="72" t="s">
        <v>154</v>
      </c>
      <c r="G70" t="s">
        <v>128</v>
      </c>
      <c r="H70" t="s">
        <v>119</v>
      </c>
      <c r="I70" s="25">
        <v>9.7662809999999993</v>
      </c>
      <c r="J70" s="25">
        <v>8.5311869999999992</v>
      </c>
      <c r="K70" s="25">
        <v>11.180186000000001</v>
      </c>
      <c r="L70" s="25">
        <v>19.091728210449219</v>
      </c>
      <c r="M70" s="25">
        <v>19.024889999999999</v>
      </c>
      <c r="N70" s="25">
        <v>7.5397370000000005E-2</v>
      </c>
      <c r="O70" s="9"/>
      <c r="P70" s="9"/>
      <c r="Q70" s="6"/>
      <c r="R70" s="9"/>
      <c r="S70" s="9"/>
      <c r="T70" s="8"/>
      <c r="U70" s="9"/>
    </row>
    <row r="71" spans="1:25" ht="16" x14ac:dyDescent="0.2">
      <c r="A71" s="29"/>
      <c r="B71">
        <v>66</v>
      </c>
      <c r="C71" t="s">
        <v>58</v>
      </c>
      <c r="D71" t="s">
        <v>57</v>
      </c>
      <c r="E71" s="71">
        <v>16</v>
      </c>
      <c r="F71" s="72" t="s">
        <v>154</v>
      </c>
      <c r="G71" t="s">
        <v>128</v>
      </c>
      <c r="H71" t="s">
        <v>119</v>
      </c>
      <c r="I71" s="25">
        <v>9.7662809999999993</v>
      </c>
      <c r="J71" s="25">
        <v>8.5311869999999992</v>
      </c>
      <c r="K71" s="25">
        <v>11.180186000000001</v>
      </c>
      <c r="L71" s="25">
        <v>18.943157196044922</v>
      </c>
      <c r="M71" s="25">
        <v>19.024889999999999</v>
      </c>
      <c r="N71" s="25">
        <v>7.5397370000000005E-2</v>
      </c>
      <c r="O71" s="9"/>
      <c r="P71" s="9"/>
      <c r="Q71" s="6"/>
      <c r="R71" s="9"/>
      <c r="S71" s="9"/>
      <c r="T71" s="8"/>
      <c r="U71" s="9"/>
    </row>
    <row r="72" spans="1:25" s="43" customFormat="1" ht="16" x14ac:dyDescent="0.2">
      <c r="A72" s="29"/>
      <c r="B72">
        <v>6</v>
      </c>
      <c r="C72" t="s">
        <v>62</v>
      </c>
      <c r="D72" t="s">
        <v>57</v>
      </c>
      <c r="E72" s="71">
        <v>16</v>
      </c>
      <c r="F72" s="72" t="s">
        <v>154</v>
      </c>
      <c r="G72" t="s">
        <v>125</v>
      </c>
      <c r="H72" t="s">
        <v>119</v>
      </c>
      <c r="I72" t="s">
        <v>1</v>
      </c>
      <c r="J72" t="s">
        <v>1</v>
      </c>
      <c r="K72" t="s">
        <v>1</v>
      </c>
      <c r="L72" s="25">
        <v>10.637652397155762</v>
      </c>
      <c r="M72" s="25">
        <v>10.680802999999999</v>
      </c>
      <c r="N72" s="25">
        <v>6.1023916999999997E-2</v>
      </c>
      <c r="O72" s="42"/>
      <c r="P72" s="42"/>
      <c r="Q72" s="44"/>
      <c r="R72" s="42"/>
      <c r="S72" s="42"/>
      <c r="T72" s="42"/>
      <c r="U72" s="42"/>
      <c r="V72" s="43" t="s">
        <v>1</v>
      </c>
      <c r="W72" s="45"/>
      <c r="X72" s="45"/>
      <c r="Y72" s="45"/>
    </row>
    <row r="73" spans="1:25" s="43" customFormat="1" ht="16" x14ac:dyDescent="0.2">
      <c r="A73" s="29"/>
      <c r="B73">
        <v>30</v>
      </c>
      <c r="C73" t="s">
        <v>60</v>
      </c>
      <c r="D73" t="s">
        <v>57</v>
      </c>
      <c r="E73" s="71">
        <v>16</v>
      </c>
      <c r="F73" s="72" t="s">
        <v>154</v>
      </c>
      <c r="G73" t="s">
        <v>125</v>
      </c>
      <c r="H73" t="s">
        <v>119</v>
      </c>
      <c r="I73" t="s">
        <v>1</v>
      </c>
      <c r="J73" t="s">
        <v>1</v>
      </c>
      <c r="K73" t="s">
        <v>1</v>
      </c>
      <c r="L73" s="25">
        <v>10.723953247070312</v>
      </c>
      <c r="M73" s="25">
        <v>10.680802999999999</v>
      </c>
      <c r="N73" s="25">
        <v>6.1023916999999997E-2</v>
      </c>
      <c r="O73" s="42"/>
      <c r="P73" s="44"/>
      <c r="Q73" s="44"/>
      <c r="R73" s="44"/>
      <c r="S73" s="44"/>
      <c r="T73" s="44"/>
      <c r="U73" s="44"/>
      <c r="V73" s="43" t="s">
        <v>1</v>
      </c>
      <c r="W73" s="45"/>
      <c r="X73" s="45"/>
      <c r="Y73" s="45"/>
    </row>
    <row r="74" spans="1:25" s="48" customFormat="1" ht="16" x14ac:dyDescent="0.2">
      <c r="A74" s="30"/>
      <c r="B74"/>
      <c r="C74"/>
      <c r="D74" s="21"/>
      <c r="E74" s="41"/>
      <c r="F74" s="41"/>
      <c r="G74" s="21"/>
      <c r="H74"/>
      <c r="I74"/>
      <c r="J74"/>
      <c r="K74"/>
      <c r="L74" s="50"/>
      <c r="M74" s="50"/>
      <c r="N74" s="50"/>
      <c r="O74" s="42"/>
      <c r="P74" s="44"/>
      <c r="Q74" s="47"/>
      <c r="R74" s="44"/>
      <c r="S74" s="44"/>
      <c r="T74" s="44"/>
      <c r="U74" s="44"/>
      <c r="V74" s="48" t="s">
        <v>1</v>
      </c>
      <c r="W74" s="49"/>
      <c r="X74" s="49"/>
      <c r="Y74" s="49"/>
    </row>
    <row r="75" spans="1:25" ht="16" x14ac:dyDescent="0.2">
      <c r="A75" s="35" t="s">
        <v>110</v>
      </c>
      <c r="B75"/>
      <c r="C75"/>
      <c r="D75" t="s">
        <v>110</v>
      </c>
      <c r="E75"/>
      <c r="F75"/>
      <c r="G75" t="s">
        <v>120</v>
      </c>
      <c r="H75" t="s">
        <v>119</v>
      </c>
      <c r="I75" t="s">
        <v>1</v>
      </c>
      <c r="J75" t="s">
        <v>1</v>
      </c>
      <c r="K75" t="s">
        <v>1</v>
      </c>
      <c r="L75" t="s">
        <v>111</v>
      </c>
      <c r="M75" t="s">
        <v>1</v>
      </c>
      <c r="N75" t="s">
        <v>1</v>
      </c>
      <c r="O75" s="14"/>
      <c r="P75" s="38"/>
      <c r="Q75" s="38"/>
      <c r="R75" s="38"/>
      <c r="S75" s="38"/>
      <c r="T75" s="39"/>
      <c r="U75" s="38"/>
    </row>
    <row r="76" spans="1:25" ht="16" x14ac:dyDescent="0.2">
      <c r="B76"/>
      <c r="C76"/>
      <c r="D76" t="s">
        <v>110</v>
      </c>
      <c r="E76"/>
      <c r="F76"/>
      <c r="G76" t="s">
        <v>120</v>
      </c>
      <c r="H76" t="s">
        <v>119</v>
      </c>
      <c r="I76" t="s">
        <v>1</v>
      </c>
      <c r="J76" t="s">
        <v>1</v>
      </c>
      <c r="K76" t="s">
        <v>1</v>
      </c>
      <c r="L76" t="s">
        <v>111</v>
      </c>
      <c r="M76" t="s">
        <v>1</v>
      </c>
      <c r="N76" t="s">
        <v>1</v>
      </c>
      <c r="O76" s="9"/>
      <c r="P76" s="6"/>
      <c r="Q76" s="6"/>
      <c r="R76" s="9"/>
      <c r="S76" s="9"/>
      <c r="T76" s="8"/>
      <c r="U76" s="9"/>
    </row>
    <row r="77" spans="1:25" ht="16" x14ac:dyDescent="0.2">
      <c r="B77"/>
      <c r="C77"/>
      <c r="D77" t="s">
        <v>110</v>
      </c>
      <c r="E77"/>
      <c r="F77"/>
      <c r="G77" t="s">
        <v>120</v>
      </c>
      <c r="H77" t="s">
        <v>119</v>
      </c>
      <c r="I77" t="s">
        <v>1</v>
      </c>
      <c r="J77" t="s">
        <v>1</v>
      </c>
      <c r="K77" t="s">
        <v>1</v>
      </c>
      <c r="L77" t="s">
        <v>111</v>
      </c>
      <c r="M77" t="s">
        <v>1</v>
      </c>
      <c r="N77" t="s">
        <v>1</v>
      </c>
      <c r="O77" s="9"/>
      <c r="P77" s="6"/>
      <c r="Q77" s="6"/>
      <c r="R77" s="9"/>
      <c r="S77" s="9"/>
      <c r="T77" s="8"/>
      <c r="U77" s="9"/>
    </row>
    <row r="78" spans="1:25" ht="16" x14ac:dyDescent="0.2">
      <c r="B78"/>
      <c r="C78"/>
      <c r="D78" t="s">
        <v>110</v>
      </c>
      <c r="E78"/>
      <c r="F78"/>
      <c r="G78" t="s">
        <v>103</v>
      </c>
      <c r="H78" t="s">
        <v>119</v>
      </c>
      <c r="I78" t="s">
        <v>1</v>
      </c>
      <c r="J78" t="s">
        <v>1</v>
      </c>
      <c r="K78" t="s">
        <v>1</v>
      </c>
      <c r="L78" s="25">
        <v>36.315105438232422</v>
      </c>
      <c r="M78" t="s">
        <v>1</v>
      </c>
      <c r="N78" t="s">
        <v>1</v>
      </c>
      <c r="O78" s="9"/>
      <c r="P78" s="6"/>
    </row>
    <row r="79" spans="1:25" ht="16" x14ac:dyDescent="0.2">
      <c r="B79"/>
      <c r="C79"/>
      <c r="D79" t="s">
        <v>110</v>
      </c>
      <c r="E79"/>
      <c r="F79"/>
      <c r="G79" t="s">
        <v>103</v>
      </c>
      <c r="H79" t="s">
        <v>119</v>
      </c>
      <c r="I79" t="s">
        <v>1</v>
      </c>
      <c r="J79" t="s">
        <v>1</v>
      </c>
      <c r="K79" t="s">
        <v>1</v>
      </c>
      <c r="L79" s="25">
        <v>36.634521484375</v>
      </c>
      <c r="M79" t="s">
        <v>1</v>
      </c>
      <c r="N79" t="s">
        <v>1</v>
      </c>
      <c r="O79" s="9"/>
      <c r="P79" s="6"/>
    </row>
    <row r="80" spans="1:25" ht="16" x14ac:dyDescent="0.2">
      <c r="B80"/>
      <c r="C80"/>
      <c r="D80" t="s">
        <v>110</v>
      </c>
      <c r="E80"/>
      <c r="F80"/>
      <c r="G80" t="s">
        <v>103</v>
      </c>
      <c r="H80" t="s">
        <v>119</v>
      </c>
      <c r="I80" t="s">
        <v>1</v>
      </c>
      <c r="J80" t="s">
        <v>1</v>
      </c>
      <c r="K80" t="s">
        <v>1</v>
      </c>
      <c r="L80" s="25">
        <v>35.789161682128906</v>
      </c>
      <c r="M80" t="s">
        <v>1</v>
      </c>
      <c r="N80" t="s">
        <v>1</v>
      </c>
      <c r="O80" s="9"/>
      <c r="P80" s="6"/>
    </row>
    <row r="81" spans="2:14" ht="16" x14ac:dyDescent="0.2">
      <c r="B81">
        <v>85</v>
      </c>
      <c r="C81" t="s">
        <v>124</v>
      </c>
      <c r="D81" t="s">
        <v>110</v>
      </c>
      <c r="E81" s="71"/>
      <c r="F81" s="73"/>
      <c r="G81" t="s">
        <v>125</v>
      </c>
      <c r="H81" t="s">
        <v>119</v>
      </c>
      <c r="I81" t="s">
        <v>1</v>
      </c>
      <c r="J81" t="s">
        <v>1</v>
      </c>
      <c r="K81" t="s">
        <v>1</v>
      </c>
      <c r="L81" t="s">
        <v>111</v>
      </c>
      <c r="M81" t="s">
        <v>1</v>
      </c>
      <c r="N81" t="s">
        <v>1</v>
      </c>
    </row>
    <row r="82" spans="2:14" ht="16" x14ac:dyDescent="0.2">
      <c r="B82">
        <v>86</v>
      </c>
      <c r="C82" t="s">
        <v>126</v>
      </c>
      <c r="D82" t="s">
        <v>110</v>
      </c>
      <c r="E82" s="71"/>
      <c r="F82" s="73"/>
      <c r="G82" t="s">
        <v>125</v>
      </c>
      <c r="H82" t="s">
        <v>119</v>
      </c>
      <c r="I82" t="s">
        <v>1</v>
      </c>
      <c r="J82" t="s">
        <v>1</v>
      </c>
      <c r="K82" t="s">
        <v>1</v>
      </c>
      <c r="L82" t="s">
        <v>111</v>
      </c>
      <c r="M82" t="s">
        <v>1</v>
      </c>
      <c r="N82" t="s">
        <v>1</v>
      </c>
    </row>
    <row r="83" spans="2:14" ht="16" x14ac:dyDescent="0.2">
      <c r="B83">
        <v>87</v>
      </c>
      <c r="C83" t="s">
        <v>127</v>
      </c>
      <c r="D83" t="s">
        <v>110</v>
      </c>
      <c r="E83" s="71"/>
      <c r="F83" s="73"/>
      <c r="G83" t="s">
        <v>125</v>
      </c>
      <c r="H83" t="s">
        <v>119</v>
      </c>
      <c r="I83" t="s">
        <v>1</v>
      </c>
      <c r="J83" t="s">
        <v>1</v>
      </c>
      <c r="K83" t="s">
        <v>1</v>
      </c>
      <c r="L83" t="s">
        <v>111</v>
      </c>
      <c r="M83" t="s">
        <v>1</v>
      </c>
      <c r="N83" t="s">
        <v>1</v>
      </c>
    </row>
    <row r="84" spans="2:14" ht="16" x14ac:dyDescent="0.2">
      <c r="B84">
        <v>88</v>
      </c>
      <c r="C84" t="s">
        <v>129</v>
      </c>
      <c r="D84" t="s">
        <v>110</v>
      </c>
      <c r="E84" s="71"/>
      <c r="F84" s="73"/>
      <c r="G84" t="s">
        <v>128</v>
      </c>
      <c r="H84" t="s">
        <v>119</v>
      </c>
      <c r="I84" t="s">
        <v>1</v>
      </c>
      <c r="J84" t="s">
        <v>1</v>
      </c>
      <c r="K84" t="s">
        <v>1</v>
      </c>
      <c r="L84" t="s">
        <v>111</v>
      </c>
      <c r="M84" t="s">
        <v>1</v>
      </c>
      <c r="N84" t="s">
        <v>1</v>
      </c>
    </row>
    <row r="85" spans="2:14" ht="16" x14ac:dyDescent="0.2">
      <c r="B85">
        <v>89</v>
      </c>
      <c r="C85" t="s">
        <v>150</v>
      </c>
      <c r="D85" t="s">
        <v>110</v>
      </c>
      <c r="E85" s="71"/>
      <c r="F85" s="73"/>
      <c r="G85" t="s">
        <v>128</v>
      </c>
      <c r="H85" t="s">
        <v>119</v>
      </c>
      <c r="I85" t="s">
        <v>1</v>
      </c>
      <c r="J85" t="s">
        <v>1</v>
      </c>
      <c r="K85" t="s">
        <v>1</v>
      </c>
      <c r="L85" t="s">
        <v>111</v>
      </c>
      <c r="M85" t="s">
        <v>1</v>
      </c>
      <c r="N85" t="s">
        <v>1</v>
      </c>
    </row>
    <row r="86" spans="2:14" ht="16" x14ac:dyDescent="0.2">
      <c r="B86">
        <v>90</v>
      </c>
      <c r="C86" t="s">
        <v>151</v>
      </c>
      <c r="D86" t="s">
        <v>110</v>
      </c>
      <c r="E86" s="71"/>
      <c r="F86" s="73"/>
      <c r="G86" t="s">
        <v>128</v>
      </c>
      <c r="H86" t="s">
        <v>119</v>
      </c>
      <c r="I86" t="s">
        <v>1</v>
      </c>
      <c r="J86" t="s">
        <v>1</v>
      </c>
      <c r="K86" t="s">
        <v>1</v>
      </c>
      <c r="L86" t="s">
        <v>111</v>
      </c>
      <c r="M86" t="s">
        <v>1</v>
      </c>
      <c r="N86" t="s">
        <v>1</v>
      </c>
    </row>
  </sheetData>
  <mergeCells count="2">
    <mergeCell ref="I1:N1"/>
    <mergeCell ref="O1:R1"/>
  </mergeCells>
  <phoneticPr fontId="7" type="noConversion"/>
  <pageMargins left="0.75" right="0.75" top="1" bottom="1" header="0.5" footer="0.5"/>
  <pageSetup orientation="portrait" horizontalDpi="300" verticalDpi="3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9E8CB4-A2E4-7348-B932-C0BAF8FC831A}">
  <dimension ref="A1:Y86"/>
  <sheetViews>
    <sheetView tabSelected="1" topLeftCell="A2" zoomScale="106" zoomScaleNormal="100" workbookViewId="0">
      <pane ySplit="1" topLeftCell="A34" activePane="bottomLeft" state="frozen"/>
      <selection activeCell="A2" sqref="A2"/>
      <selection pane="bottomLeft" activeCell="S63" sqref="S63:S69"/>
    </sheetView>
  </sheetViews>
  <sheetFormatPr baseColWidth="10" defaultColWidth="8.83203125" defaultRowHeight="13" x14ac:dyDescent="0.15"/>
  <cols>
    <col min="1" max="1" width="26.6640625" style="2" customWidth="1"/>
    <col min="2" max="3" width="10.5" style="1" customWidth="1"/>
    <col min="4" max="4" width="13.5" style="15" bestFit="1" customWidth="1"/>
    <col min="5" max="5" width="11.6640625" style="1" customWidth="1"/>
    <col min="6" max="6" width="16" style="1" customWidth="1"/>
    <col min="7" max="7" width="11.1640625" style="15" bestFit="1" customWidth="1"/>
    <col min="8" max="8" width="11.1640625" style="1" customWidth="1"/>
    <col min="9" max="9" width="10" style="1" customWidth="1"/>
    <col min="10" max="10" width="6.83203125" style="1" customWidth="1"/>
    <col min="11" max="11" width="7.33203125" style="1" customWidth="1"/>
    <col min="12" max="12" width="11.5" style="24" customWidth="1"/>
    <col min="13" max="13" width="7.6640625" style="24" bestFit="1" customWidth="1"/>
    <col min="14" max="14" width="5.6640625" style="15" bestFit="1" customWidth="1"/>
    <col min="15" max="16" width="10.83203125" style="2" customWidth="1"/>
    <col min="17" max="19" width="12.1640625" style="2" customWidth="1"/>
    <col min="20" max="20" width="12.1640625" style="3" customWidth="1"/>
    <col min="21" max="21" width="12.1640625" style="2" customWidth="1"/>
    <col min="22" max="22" width="7.33203125" style="1" bestFit="1" customWidth="1"/>
    <col min="23" max="23" width="12.1640625" style="1" bestFit="1" customWidth="1"/>
    <col min="24" max="24" width="10.1640625" style="1" bestFit="1" customWidth="1"/>
    <col min="25" max="25" width="11.83203125" style="1" bestFit="1" customWidth="1"/>
    <col min="26" max="16384" width="8.83203125" style="1"/>
  </cols>
  <sheetData>
    <row r="1" spans="1:25" x14ac:dyDescent="0.15">
      <c r="I1" s="75" t="s">
        <v>112</v>
      </c>
      <c r="J1" s="75"/>
      <c r="K1" s="75"/>
      <c r="L1" s="75"/>
      <c r="M1" s="75"/>
      <c r="N1" s="75"/>
      <c r="O1" s="76" t="s">
        <v>113</v>
      </c>
      <c r="P1" s="76"/>
      <c r="Q1" s="76"/>
      <c r="R1" s="76"/>
      <c r="S1" s="32"/>
    </row>
    <row r="2" spans="1:25" x14ac:dyDescent="0.15">
      <c r="A2" s="22" t="s">
        <v>97</v>
      </c>
      <c r="B2" s="1" t="s">
        <v>99</v>
      </c>
      <c r="C2" s="1" t="s">
        <v>98</v>
      </c>
      <c r="D2" s="15" t="s">
        <v>123</v>
      </c>
      <c r="E2" s="1" t="s">
        <v>96</v>
      </c>
      <c r="F2" s="1" t="s">
        <v>147</v>
      </c>
      <c r="G2" s="15" t="s">
        <v>95</v>
      </c>
      <c r="H2" s="1" t="s">
        <v>100</v>
      </c>
      <c r="I2" s="4" t="s">
        <v>94</v>
      </c>
      <c r="J2" s="1" t="s">
        <v>93</v>
      </c>
      <c r="K2" s="1" t="s">
        <v>92</v>
      </c>
      <c r="L2" s="24" t="s">
        <v>91</v>
      </c>
      <c r="M2" s="24" t="s">
        <v>90</v>
      </c>
      <c r="N2" s="15" t="s">
        <v>89</v>
      </c>
      <c r="O2" s="33" t="s">
        <v>115</v>
      </c>
      <c r="P2" s="2" t="s">
        <v>117</v>
      </c>
      <c r="Q2" s="2" t="s">
        <v>116</v>
      </c>
      <c r="R2" s="33" t="s">
        <v>88</v>
      </c>
      <c r="S2" s="2" t="s">
        <v>118</v>
      </c>
      <c r="T2" s="3" t="s">
        <v>87</v>
      </c>
      <c r="U2" s="2" t="s">
        <v>86</v>
      </c>
      <c r="V2" s="1" t="s">
        <v>85</v>
      </c>
      <c r="W2" s="1" t="s">
        <v>84</v>
      </c>
      <c r="X2" s="1" t="s">
        <v>83</v>
      </c>
      <c r="Y2" s="1" t="s">
        <v>82</v>
      </c>
    </row>
    <row r="3" spans="1:25" s="13" customFormat="1" ht="16" x14ac:dyDescent="0.2">
      <c r="A3" s="19" t="s">
        <v>121</v>
      </c>
      <c r="B3"/>
      <c r="C3"/>
      <c r="D3" t="s">
        <v>130</v>
      </c>
      <c r="E3" s="71">
        <v>19</v>
      </c>
      <c r="F3" t="s">
        <v>155</v>
      </c>
      <c r="G3" t="s">
        <v>120</v>
      </c>
      <c r="H3" t="s">
        <v>119</v>
      </c>
      <c r="I3" s="25">
        <v>1.1046566</v>
      </c>
      <c r="J3" s="25">
        <v>0.68189820000000001</v>
      </c>
      <c r="K3" s="25">
        <v>1.7895137000000001</v>
      </c>
      <c r="L3" s="25">
        <v>20.643333435058594</v>
      </c>
      <c r="M3" s="25">
        <v>20.256025000000001</v>
      </c>
      <c r="N3" s="25">
        <v>0.33953282000000001</v>
      </c>
      <c r="O3" s="9">
        <f>M3-M12</f>
        <v>11.058201</v>
      </c>
      <c r="P3" s="9">
        <f>SQRT(N3^2+N12^2)</f>
        <v>0.37891378486985733</v>
      </c>
      <c r="Q3" s="18">
        <f>O3</f>
        <v>11.058201</v>
      </c>
      <c r="R3" s="9">
        <f>O3-Q3</f>
        <v>0</v>
      </c>
      <c r="S3" s="9">
        <f>P3</f>
        <v>0.37891378486985733</v>
      </c>
      <c r="T3" s="8">
        <f>2^(-R3)</f>
        <v>1</v>
      </c>
      <c r="U3" s="9">
        <f>LOG(T3,2)</f>
        <v>0</v>
      </c>
      <c r="V3" s="13" t="s">
        <v>1</v>
      </c>
    </row>
    <row r="4" spans="1:25" ht="16" x14ac:dyDescent="0.2">
      <c r="A4" s="20"/>
      <c r="B4"/>
      <c r="C4"/>
      <c r="D4" t="s">
        <v>130</v>
      </c>
      <c r="E4" s="71">
        <v>19</v>
      </c>
      <c r="F4"/>
      <c r="G4" t="s">
        <v>120</v>
      </c>
      <c r="H4" t="s">
        <v>119</v>
      </c>
      <c r="I4" s="25">
        <v>1.1046566</v>
      </c>
      <c r="J4" s="25">
        <v>0.68189820000000001</v>
      </c>
      <c r="K4" s="25">
        <v>1.7895137000000001</v>
      </c>
      <c r="L4" s="25">
        <v>20.115062713623047</v>
      </c>
      <c r="M4" s="25">
        <v>20.256025000000001</v>
      </c>
      <c r="N4" s="25">
        <v>0.33953282000000001</v>
      </c>
      <c r="O4" s="9"/>
      <c r="P4" s="9"/>
      <c r="Q4" s="9"/>
      <c r="R4" s="9"/>
      <c r="S4" s="9"/>
      <c r="T4" s="8"/>
      <c r="U4" s="9"/>
      <c r="V4" s="1" t="s">
        <v>1</v>
      </c>
    </row>
    <row r="5" spans="1:25" ht="16" x14ac:dyDescent="0.2">
      <c r="A5" s="2" t="s">
        <v>114</v>
      </c>
      <c r="B5"/>
      <c r="C5"/>
      <c r="D5" t="s">
        <v>130</v>
      </c>
      <c r="E5" s="71">
        <v>19</v>
      </c>
      <c r="F5"/>
      <c r="G5" t="s">
        <v>120</v>
      </c>
      <c r="H5" t="s">
        <v>119</v>
      </c>
      <c r="I5" s="25">
        <v>1.1046566</v>
      </c>
      <c r="J5" s="25">
        <v>0.68189820000000001</v>
      </c>
      <c r="K5" s="25">
        <v>1.7895137000000001</v>
      </c>
      <c r="L5" s="25">
        <v>20.009677886962891</v>
      </c>
      <c r="M5" s="25">
        <v>20.256025000000001</v>
      </c>
      <c r="N5" s="25">
        <v>0.33953282000000001</v>
      </c>
      <c r="O5" s="9"/>
      <c r="P5" s="9"/>
      <c r="Q5" s="9"/>
      <c r="R5" s="9"/>
      <c r="S5" s="9"/>
      <c r="T5" s="8"/>
      <c r="U5" s="9"/>
    </row>
    <row r="6" spans="1:25" ht="16" x14ac:dyDescent="0.2">
      <c r="B6"/>
      <c r="C6"/>
      <c r="D6" t="s">
        <v>130</v>
      </c>
      <c r="E6" s="71">
        <v>19</v>
      </c>
      <c r="F6"/>
      <c r="G6" t="s">
        <v>103</v>
      </c>
      <c r="H6" t="s">
        <v>119</v>
      </c>
      <c r="I6" t="s">
        <v>1</v>
      </c>
      <c r="J6" t="s">
        <v>1</v>
      </c>
      <c r="K6" t="s">
        <v>1</v>
      </c>
      <c r="L6" s="25">
        <v>21.974050521850586</v>
      </c>
      <c r="M6" s="25">
        <v>21.682032</v>
      </c>
      <c r="N6" s="25">
        <v>0.27059716</v>
      </c>
      <c r="O6" s="9">
        <f>M6-M12</f>
        <v>12.484207999999999</v>
      </c>
      <c r="P6" s="9">
        <f>SQRT(N6^2+N12^2)</f>
        <v>0.3186156673914729</v>
      </c>
      <c r="Q6" s="18">
        <f>O6</f>
        <v>12.484207999999999</v>
      </c>
      <c r="R6" s="9">
        <f>O6-Q6</f>
        <v>0</v>
      </c>
      <c r="S6" s="9">
        <f>P6</f>
        <v>0.3186156673914729</v>
      </c>
      <c r="T6" s="8">
        <f>2^(-R6)</f>
        <v>1</v>
      </c>
      <c r="U6" s="9">
        <f>LOG(T6,2)</f>
        <v>0</v>
      </c>
    </row>
    <row r="7" spans="1:25" ht="16" x14ac:dyDescent="0.2">
      <c r="B7"/>
      <c r="C7"/>
      <c r="D7" t="s">
        <v>130</v>
      </c>
      <c r="E7" s="71">
        <v>19</v>
      </c>
      <c r="F7"/>
      <c r="G7" t="s">
        <v>103</v>
      </c>
      <c r="H7" t="s">
        <v>119</v>
      </c>
      <c r="I7" t="s">
        <v>1</v>
      </c>
      <c r="J7" t="s">
        <v>1</v>
      </c>
      <c r="K7" t="s">
        <v>1</v>
      </c>
      <c r="L7" s="25">
        <v>21.632289886474609</v>
      </c>
      <c r="M7" s="25">
        <v>21.682032</v>
      </c>
      <c r="N7" s="25">
        <v>0.27059716</v>
      </c>
      <c r="O7" s="9"/>
      <c r="P7" s="9"/>
      <c r="Q7" s="9"/>
      <c r="R7" s="9"/>
      <c r="S7" s="9"/>
      <c r="T7" s="8"/>
      <c r="U7" s="9"/>
    </row>
    <row r="8" spans="1:25" ht="16" x14ac:dyDescent="0.2">
      <c r="B8"/>
      <c r="C8"/>
      <c r="D8" t="s">
        <v>130</v>
      </c>
      <c r="E8" s="71">
        <v>19</v>
      </c>
      <c r="F8"/>
      <c r="G8" t="s">
        <v>103</v>
      </c>
      <c r="H8" t="s">
        <v>119</v>
      </c>
      <c r="I8" t="s">
        <v>1</v>
      </c>
      <c r="J8" t="s">
        <v>1</v>
      </c>
      <c r="K8" t="s">
        <v>1</v>
      </c>
      <c r="L8" s="25">
        <v>21.43975830078125</v>
      </c>
      <c r="M8" s="25">
        <v>21.682032</v>
      </c>
      <c r="N8" s="25">
        <v>0.27059716</v>
      </c>
      <c r="O8" s="9"/>
      <c r="P8" s="9"/>
      <c r="Q8" s="9"/>
      <c r="R8" s="9"/>
      <c r="S8" s="9"/>
      <c r="T8" s="8"/>
      <c r="U8" s="9"/>
    </row>
    <row r="9" spans="1:25" ht="16" x14ac:dyDescent="0.2">
      <c r="B9">
        <v>43</v>
      </c>
      <c r="C9" t="s">
        <v>6</v>
      </c>
      <c r="D9" t="s">
        <v>130</v>
      </c>
      <c r="E9" s="71">
        <v>19</v>
      </c>
      <c r="F9" s="73"/>
      <c r="G9" t="s">
        <v>128</v>
      </c>
      <c r="H9" t="s">
        <v>119</v>
      </c>
      <c r="I9" s="25">
        <v>1.6885223</v>
      </c>
      <c r="J9" s="25">
        <v>1.3559946</v>
      </c>
      <c r="K9" s="25">
        <v>2.1025952999999999</v>
      </c>
      <c r="L9" s="25">
        <v>20.046951293945312</v>
      </c>
      <c r="M9" s="25">
        <v>20.07396</v>
      </c>
      <c r="N9" s="25">
        <v>0.10329107</v>
      </c>
      <c r="O9" s="9">
        <f>M9-M12</f>
        <v>10.876135999999999</v>
      </c>
      <c r="P9" s="9">
        <f>SQRT(N9^2+N12^2)</f>
        <v>0.19738836249635638</v>
      </c>
      <c r="Q9" s="18">
        <f>O9</f>
        <v>10.876135999999999</v>
      </c>
      <c r="R9" s="9">
        <f>O9-Q9</f>
        <v>0</v>
      </c>
      <c r="S9" s="9">
        <f>P9</f>
        <v>0.19738836249635638</v>
      </c>
      <c r="T9" s="8">
        <f>2^(-R9)</f>
        <v>1</v>
      </c>
      <c r="U9" s="9">
        <f t="shared" ref="U9" si="0">LOG(T9,2)</f>
        <v>0</v>
      </c>
    </row>
    <row r="10" spans="1:25" ht="16" x14ac:dyDescent="0.2">
      <c r="B10">
        <v>55</v>
      </c>
      <c r="C10" t="s">
        <v>24</v>
      </c>
      <c r="D10" t="s">
        <v>130</v>
      </c>
      <c r="E10" s="71">
        <v>19</v>
      </c>
      <c r="F10" s="73"/>
      <c r="G10" t="s">
        <v>128</v>
      </c>
      <c r="H10" t="s">
        <v>119</v>
      </c>
      <c r="I10" s="25">
        <v>1.6885223</v>
      </c>
      <c r="J10" s="25">
        <v>1.3559946</v>
      </c>
      <c r="K10" s="25">
        <v>2.1025952999999999</v>
      </c>
      <c r="L10" s="25">
        <v>20.188072204589844</v>
      </c>
      <c r="M10" s="25">
        <v>20.07396</v>
      </c>
      <c r="N10" s="25">
        <v>0.10329107</v>
      </c>
      <c r="O10" s="9"/>
      <c r="P10" s="9"/>
      <c r="Q10" s="9"/>
      <c r="R10" s="9"/>
      <c r="S10" s="9"/>
      <c r="T10" s="8"/>
      <c r="U10" s="9"/>
    </row>
    <row r="11" spans="1:25" ht="16" x14ac:dyDescent="0.2">
      <c r="B11">
        <v>67</v>
      </c>
      <c r="C11" t="s">
        <v>23</v>
      </c>
      <c r="D11" t="s">
        <v>130</v>
      </c>
      <c r="E11" s="71">
        <v>19</v>
      </c>
      <c r="F11" s="73"/>
      <c r="G11" t="s">
        <v>128</v>
      </c>
      <c r="H11" t="s">
        <v>119</v>
      </c>
      <c r="I11" s="25">
        <v>1.6885223</v>
      </c>
      <c r="J11" s="25">
        <v>1.3559946</v>
      </c>
      <c r="K11" s="25">
        <v>2.1025952999999999</v>
      </c>
      <c r="L11" s="25">
        <v>19.986856460571289</v>
      </c>
      <c r="M11" s="25">
        <v>20.07396</v>
      </c>
      <c r="N11" s="25">
        <v>0.10329107</v>
      </c>
      <c r="O11" s="9"/>
      <c r="P11" s="9"/>
      <c r="Q11" s="9"/>
      <c r="R11" s="9"/>
      <c r="S11" s="9"/>
      <c r="T11" s="8"/>
      <c r="U11" s="9"/>
    </row>
    <row r="12" spans="1:25" s="43" customFormat="1" ht="16" x14ac:dyDescent="0.2">
      <c r="A12" s="2"/>
      <c r="B12">
        <v>7</v>
      </c>
      <c r="C12" t="s">
        <v>27</v>
      </c>
      <c r="D12" t="s">
        <v>130</v>
      </c>
      <c r="E12" s="71">
        <v>19</v>
      </c>
      <c r="F12" s="73"/>
      <c r="G12" t="s">
        <v>125</v>
      </c>
      <c r="H12" t="s">
        <v>119</v>
      </c>
      <c r="I12" t="s">
        <v>1</v>
      </c>
      <c r="J12" t="s">
        <v>1</v>
      </c>
      <c r="K12" t="s">
        <v>1</v>
      </c>
      <c r="L12" s="25">
        <v>9.3017377853393555</v>
      </c>
      <c r="M12" s="25">
        <v>9.1978240000000007</v>
      </c>
      <c r="N12" s="25">
        <v>0.16820558999999999</v>
      </c>
      <c r="O12" s="42"/>
      <c r="P12" s="42"/>
      <c r="Q12" s="42"/>
      <c r="R12" s="42"/>
      <c r="S12" s="42"/>
      <c r="T12" s="42"/>
      <c r="U12" s="42"/>
      <c r="V12" s="43" t="s">
        <v>1</v>
      </c>
    </row>
    <row r="13" spans="1:25" s="43" customFormat="1" ht="16" x14ac:dyDescent="0.2">
      <c r="A13" s="2"/>
      <c r="B13">
        <v>19</v>
      </c>
      <c r="C13" t="s">
        <v>26</v>
      </c>
      <c r="D13" t="s">
        <v>130</v>
      </c>
      <c r="E13" s="71">
        <v>19</v>
      </c>
      <c r="F13" s="73"/>
      <c r="G13" t="s">
        <v>125</v>
      </c>
      <c r="H13" t="s">
        <v>119</v>
      </c>
      <c r="I13" t="s">
        <v>1</v>
      </c>
      <c r="J13" t="s">
        <v>1</v>
      </c>
      <c r="K13" t="s">
        <v>1</v>
      </c>
      <c r="L13" s="25">
        <v>9.2879743576049805</v>
      </c>
      <c r="M13" s="25">
        <v>9.1978240000000007</v>
      </c>
      <c r="N13" s="25">
        <v>0.16820558999999999</v>
      </c>
      <c r="O13" s="42"/>
      <c r="P13" s="44"/>
      <c r="Q13" s="44"/>
      <c r="R13" s="44"/>
      <c r="S13" s="44"/>
      <c r="T13" s="44"/>
      <c r="U13" s="44"/>
      <c r="V13" s="43" t="s">
        <v>1</v>
      </c>
      <c r="W13" s="45"/>
      <c r="X13" s="45"/>
      <c r="Y13" s="45"/>
    </row>
    <row r="14" spans="1:25" s="43" customFormat="1" ht="16" x14ac:dyDescent="0.2">
      <c r="A14" s="2"/>
      <c r="B14">
        <v>31</v>
      </c>
      <c r="C14" t="s">
        <v>25</v>
      </c>
      <c r="D14" t="s">
        <v>130</v>
      </c>
      <c r="E14" s="71">
        <v>19</v>
      </c>
      <c r="F14" s="73"/>
      <c r="G14" t="s">
        <v>125</v>
      </c>
      <c r="H14" t="s">
        <v>119</v>
      </c>
      <c r="I14" t="s">
        <v>1</v>
      </c>
      <c r="J14" t="s">
        <v>1</v>
      </c>
      <c r="K14" t="s">
        <v>1</v>
      </c>
      <c r="L14" s="25">
        <v>9.0037593841552734</v>
      </c>
      <c r="M14" s="25">
        <v>9.1978240000000007</v>
      </c>
      <c r="N14" s="25">
        <v>0.16820558999999999</v>
      </c>
      <c r="O14" s="42"/>
      <c r="P14" s="44"/>
      <c r="Q14" s="44"/>
      <c r="R14" s="44"/>
      <c r="S14" s="44"/>
      <c r="T14" s="44"/>
      <c r="U14" s="44"/>
      <c r="V14" s="43" t="s">
        <v>1</v>
      </c>
      <c r="W14" s="45"/>
      <c r="X14" s="45"/>
      <c r="Y14" s="45"/>
    </row>
    <row r="15" spans="1:25" s="13" customFormat="1" ht="16" x14ac:dyDescent="0.2">
      <c r="A15" s="27" t="s">
        <v>122</v>
      </c>
      <c r="B15"/>
      <c r="C15"/>
      <c r="D15" t="s">
        <v>132</v>
      </c>
      <c r="E15" s="71">
        <v>22</v>
      </c>
      <c r="F15" t="s">
        <v>156</v>
      </c>
      <c r="G15" t="s">
        <v>120</v>
      </c>
      <c r="H15" t="s">
        <v>119</v>
      </c>
      <c r="I15" s="25">
        <v>0.96980679999999997</v>
      </c>
      <c r="J15" s="25">
        <v>0.77355010000000002</v>
      </c>
      <c r="K15" s="25">
        <v>1.2158556</v>
      </c>
      <c r="L15" s="25">
        <v>22.982873916625977</v>
      </c>
      <c r="M15" s="25">
        <v>22.806152000000001</v>
      </c>
      <c r="N15" s="25">
        <v>0.15449351</v>
      </c>
      <c r="O15" s="9">
        <f>M15-M24</f>
        <v>12.797563</v>
      </c>
      <c r="P15" s="9">
        <f>SQRT(N15^2+N24^2)</f>
        <v>0.16868082840492485</v>
      </c>
      <c r="Q15" s="18">
        <f>$Q$3</f>
        <v>11.058201</v>
      </c>
      <c r="R15" s="9">
        <f t="shared" ref="R15" si="1">O15-Q15</f>
        <v>1.7393619999999999</v>
      </c>
      <c r="S15" s="9">
        <f t="shared" ref="S15" si="2">P15</f>
        <v>0.16868082840492485</v>
      </c>
      <c r="T15" s="8">
        <f t="shared" ref="T15" si="3">2^(-R15)</f>
        <v>0.29950209505580855</v>
      </c>
      <c r="U15" s="9">
        <f t="shared" ref="U15" si="4">LOG(T15,2)</f>
        <v>-1.7393619999999999</v>
      </c>
      <c r="V15" s="13" t="s">
        <v>1</v>
      </c>
    </row>
    <row r="16" spans="1:25" ht="16" x14ac:dyDescent="0.2">
      <c r="A16" s="29"/>
      <c r="B16"/>
      <c r="C16"/>
      <c r="D16" t="s">
        <v>132</v>
      </c>
      <c r="E16" s="71">
        <v>22</v>
      </c>
      <c r="F16"/>
      <c r="G16" t="s">
        <v>120</v>
      </c>
      <c r="H16" t="s">
        <v>119</v>
      </c>
      <c r="I16" s="25">
        <v>0.96980679999999997</v>
      </c>
      <c r="J16" s="25">
        <v>0.77355010000000002</v>
      </c>
      <c r="K16" s="25">
        <v>1.2158556</v>
      </c>
      <c r="L16" s="25">
        <v>22.73890495300293</v>
      </c>
      <c r="M16" s="25">
        <v>22.806152000000001</v>
      </c>
      <c r="N16" s="25">
        <v>0.15449351</v>
      </c>
      <c r="O16" s="9"/>
      <c r="P16" s="9"/>
      <c r="Q16" s="6"/>
      <c r="R16" s="9"/>
      <c r="S16" s="9"/>
      <c r="T16" s="8"/>
      <c r="U16" s="9"/>
      <c r="V16" s="1" t="s">
        <v>1</v>
      </c>
    </row>
    <row r="17" spans="1:25" ht="16" x14ac:dyDescent="0.2">
      <c r="A17" s="29"/>
      <c r="B17"/>
      <c r="C17"/>
      <c r="D17" t="s">
        <v>132</v>
      </c>
      <c r="E17" s="71">
        <v>22</v>
      </c>
      <c r="F17"/>
      <c r="G17" t="s">
        <v>120</v>
      </c>
      <c r="H17" t="s">
        <v>119</v>
      </c>
      <c r="I17" s="25">
        <v>0.96980679999999997</v>
      </c>
      <c r="J17" s="25">
        <v>0.77355010000000002</v>
      </c>
      <c r="K17" s="25">
        <v>1.2158556</v>
      </c>
      <c r="L17" s="25">
        <v>22.696681976318359</v>
      </c>
      <c r="M17" s="25">
        <v>22.806152000000001</v>
      </c>
      <c r="N17" s="25">
        <v>0.15449351</v>
      </c>
      <c r="O17" s="9"/>
      <c r="P17" s="9"/>
      <c r="Q17" s="6"/>
      <c r="R17" s="9"/>
      <c r="S17" s="9"/>
      <c r="T17" s="8"/>
      <c r="U17" s="9"/>
      <c r="V17" s="1" t="s">
        <v>1</v>
      </c>
    </row>
    <row r="18" spans="1:25" ht="16" x14ac:dyDescent="0.2">
      <c r="A18" s="29"/>
      <c r="B18"/>
      <c r="C18"/>
      <c r="D18" t="s">
        <v>132</v>
      </c>
      <c r="E18" s="71">
        <v>22</v>
      </c>
      <c r="F18"/>
      <c r="G18" t="s">
        <v>103</v>
      </c>
      <c r="H18" t="s">
        <v>119</v>
      </c>
      <c r="I18" t="s">
        <v>1</v>
      </c>
      <c r="J18" t="s">
        <v>1</v>
      </c>
      <c r="K18" t="s">
        <v>1</v>
      </c>
      <c r="L18" s="25">
        <v>24.184879302978516</v>
      </c>
      <c r="M18" s="25">
        <v>24.044333000000002</v>
      </c>
      <c r="N18" s="25">
        <v>0.13244991</v>
      </c>
      <c r="O18" s="9">
        <f>M18-M24</f>
        <v>14.035744000000001</v>
      </c>
      <c r="P18" s="9">
        <f>SQRT(N18^2+N24^2)</f>
        <v>0.14875468361789387</v>
      </c>
      <c r="Q18" s="34">
        <f>$Q$6</f>
        <v>12.484207999999999</v>
      </c>
      <c r="R18" s="9">
        <f t="shared" ref="R18" si="5">O18-Q18</f>
        <v>1.5515360000000022</v>
      </c>
      <c r="S18" s="9">
        <f t="shared" ref="S18" si="6">P18</f>
        <v>0.14875468361789387</v>
      </c>
      <c r="T18" s="8">
        <f t="shared" ref="T18" si="7">2^(-R18)</f>
        <v>0.34114666076626576</v>
      </c>
      <c r="U18" s="9">
        <f t="shared" ref="U18" si="8">LOG(T18,2)</f>
        <v>-1.5515360000000022</v>
      </c>
    </row>
    <row r="19" spans="1:25" ht="16" x14ac:dyDescent="0.2">
      <c r="A19" s="29"/>
      <c r="B19"/>
      <c r="C19"/>
      <c r="D19" t="s">
        <v>132</v>
      </c>
      <c r="E19" s="71">
        <v>22</v>
      </c>
      <c r="F19"/>
      <c r="G19" t="s">
        <v>103</v>
      </c>
      <c r="H19" t="s">
        <v>119</v>
      </c>
      <c r="I19" t="s">
        <v>1</v>
      </c>
      <c r="J19" t="s">
        <v>1</v>
      </c>
      <c r="K19" t="s">
        <v>1</v>
      </c>
      <c r="L19" s="25">
        <v>24.026290893554688</v>
      </c>
      <c r="M19" s="25">
        <v>24.044333000000002</v>
      </c>
      <c r="N19" s="25">
        <v>0.13244991</v>
      </c>
      <c r="O19" s="9"/>
      <c r="P19" s="9"/>
      <c r="Q19" s="6"/>
      <c r="R19" s="9"/>
      <c r="S19" s="9"/>
      <c r="T19" s="8"/>
      <c r="U19" s="9"/>
    </row>
    <row r="20" spans="1:25" ht="16" x14ac:dyDescent="0.2">
      <c r="A20" s="29"/>
      <c r="B20"/>
      <c r="C20"/>
      <c r="D20" t="s">
        <v>132</v>
      </c>
      <c r="E20" s="71">
        <v>22</v>
      </c>
      <c r="F20"/>
      <c r="G20" t="s">
        <v>103</v>
      </c>
      <c r="H20" t="s">
        <v>119</v>
      </c>
      <c r="I20" t="s">
        <v>1</v>
      </c>
      <c r="J20" t="s">
        <v>1</v>
      </c>
      <c r="K20" t="s">
        <v>1</v>
      </c>
      <c r="L20" s="25">
        <v>23.921829223632812</v>
      </c>
      <c r="M20" s="25">
        <v>24.044333000000002</v>
      </c>
      <c r="N20" s="25">
        <v>0.13244991</v>
      </c>
      <c r="O20" s="9"/>
      <c r="P20" s="9"/>
      <c r="Q20" s="6"/>
      <c r="R20" s="9"/>
      <c r="S20" s="9"/>
      <c r="T20" s="8"/>
      <c r="U20" s="9"/>
    </row>
    <row r="21" spans="1:25" ht="16" x14ac:dyDescent="0.2">
      <c r="A21" s="29"/>
      <c r="B21">
        <v>44</v>
      </c>
      <c r="C21" t="s">
        <v>3</v>
      </c>
      <c r="D21" t="s">
        <v>132</v>
      </c>
      <c r="E21" s="71">
        <v>22</v>
      </c>
      <c r="F21" s="73"/>
      <c r="G21" t="s">
        <v>128</v>
      </c>
      <c r="H21" t="s">
        <v>119</v>
      </c>
      <c r="I21" s="25">
        <v>0.36554202000000002</v>
      </c>
      <c r="J21" s="25">
        <v>0.33296903999999999</v>
      </c>
      <c r="K21" s="25">
        <v>0.40130149999999998</v>
      </c>
      <c r="L21" s="25">
        <v>23.088375091552734</v>
      </c>
      <c r="M21" s="25">
        <v>23.092376999999999</v>
      </c>
      <c r="N21" s="25">
        <v>4.9708200000000001E-2</v>
      </c>
      <c r="O21" s="9">
        <f>M21-M24</f>
        <v>13.083787999999998</v>
      </c>
      <c r="P21" s="9">
        <f>SQRT(N21^2+N24^2)</f>
        <v>8.3999299916675499E-2</v>
      </c>
      <c r="Q21" s="44">
        <f>Q$9</f>
        <v>10.876135999999999</v>
      </c>
      <c r="R21" s="9">
        <f t="shared" ref="R21" si="9">O21-Q21</f>
        <v>2.2076519999999995</v>
      </c>
      <c r="S21" s="9">
        <f t="shared" ref="S21" si="10">P21</f>
        <v>8.3999299916675499E-2</v>
      </c>
      <c r="T21" s="8">
        <f t="shared" ref="T21" si="11">2^(-R21)</f>
        <v>0.21648635488578391</v>
      </c>
      <c r="U21" s="9">
        <f t="shared" ref="U21" si="12">LOG(T21,2)</f>
        <v>-2.2076519999999995</v>
      </c>
    </row>
    <row r="22" spans="1:25" ht="16" x14ac:dyDescent="0.2">
      <c r="A22" s="29"/>
      <c r="B22">
        <v>56</v>
      </c>
      <c r="C22" t="s">
        <v>19</v>
      </c>
      <c r="D22" t="s">
        <v>132</v>
      </c>
      <c r="E22" s="71">
        <v>22</v>
      </c>
      <c r="F22" s="73"/>
      <c r="G22" t="s">
        <v>128</v>
      </c>
      <c r="H22" t="s">
        <v>119</v>
      </c>
      <c r="I22" s="25">
        <v>0.36554202000000002</v>
      </c>
      <c r="J22" s="25">
        <v>0.33296903999999999</v>
      </c>
      <c r="K22" s="25">
        <v>0.40130149999999998</v>
      </c>
      <c r="L22" s="25">
        <v>23.143964767456055</v>
      </c>
      <c r="M22" s="25">
        <v>23.092376999999999</v>
      </c>
      <c r="N22" s="25">
        <v>4.9708200000000001E-2</v>
      </c>
      <c r="O22" s="9"/>
      <c r="P22" s="9"/>
      <c r="Q22" s="6"/>
      <c r="R22" s="9"/>
      <c r="S22" s="9"/>
      <c r="T22" s="8"/>
      <c r="U22" s="9"/>
    </row>
    <row r="23" spans="1:25" ht="16" x14ac:dyDescent="0.2">
      <c r="A23" s="29"/>
      <c r="B23">
        <v>68</v>
      </c>
      <c r="C23" t="s">
        <v>18</v>
      </c>
      <c r="D23" t="s">
        <v>132</v>
      </c>
      <c r="E23" s="71">
        <v>22</v>
      </c>
      <c r="F23" s="73"/>
      <c r="G23" t="s">
        <v>128</v>
      </c>
      <c r="H23" t="s">
        <v>119</v>
      </c>
      <c r="I23" s="25">
        <v>0.36554202000000002</v>
      </c>
      <c r="J23" s="25">
        <v>0.33296903999999999</v>
      </c>
      <c r="K23" s="25">
        <v>0.40130149999999998</v>
      </c>
      <c r="L23" s="25">
        <v>23.044790267944336</v>
      </c>
      <c r="M23" s="25">
        <v>23.092376999999999</v>
      </c>
      <c r="N23" s="25">
        <v>4.9708200000000001E-2</v>
      </c>
      <c r="O23" s="9"/>
      <c r="P23" s="9"/>
      <c r="Q23" s="6"/>
      <c r="R23" s="9"/>
      <c r="S23" s="9"/>
      <c r="T23" s="8"/>
      <c r="U23" s="9"/>
    </row>
    <row r="24" spans="1:25" s="43" customFormat="1" ht="16" x14ac:dyDescent="0.2">
      <c r="A24" s="29"/>
      <c r="B24">
        <v>8</v>
      </c>
      <c r="C24" t="s">
        <v>22</v>
      </c>
      <c r="D24" t="s">
        <v>132</v>
      </c>
      <c r="E24" s="71">
        <v>22</v>
      </c>
      <c r="F24" s="73"/>
      <c r="G24" t="s">
        <v>125</v>
      </c>
      <c r="H24" t="s">
        <v>119</v>
      </c>
      <c r="I24" t="s">
        <v>1</v>
      </c>
      <c r="J24" t="s">
        <v>1</v>
      </c>
      <c r="K24" t="s">
        <v>1</v>
      </c>
      <c r="L24" s="25">
        <v>10.085763931274414</v>
      </c>
      <c r="M24" s="25">
        <v>10.008589000000001</v>
      </c>
      <c r="N24" s="25">
        <v>6.7712460000000002E-2</v>
      </c>
      <c r="O24" s="42"/>
      <c r="P24" s="42"/>
      <c r="Q24" s="44"/>
      <c r="R24" s="42"/>
      <c r="S24" s="42"/>
      <c r="T24" s="42"/>
      <c r="U24" s="42"/>
      <c r="V24" s="43" t="s">
        <v>1</v>
      </c>
      <c r="W24" s="45"/>
      <c r="X24" s="45"/>
      <c r="Y24" s="45"/>
    </row>
    <row r="25" spans="1:25" s="43" customFormat="1" ht="16" x14ac:dyDescent="0.2">
      <c r="A25" s="29"/>
      <c r="B25">
        <v>20</v>
      </c>
      <c r="C25" t="s">
        <v>21</v>
      </c>
      <c r="D25" t="s">
        <v>132</v>
      </c>
      <c r="E25" s="71">
        <v>22</v>
      </c>
      <c r="F25" s="73"/>
      <c r="G25" t="s">
        <v>125</v>
      </c>
      <c r="H25" t="s">
        <v>119</v>
      </c>
      <c r="I25" t="s">
        <v>1</v>
      </c>
      <c r="J25" t="s">
        <v>1</v>
      </c>
      <c r="K25" t="s">
        <v>1</v>
      </c>
      <c r="L25" s="25">
        <v>9.980860710144043</v>
      </c>
      <c r="M25" s="25">
        <v>10.008589000000001</v>
      </c>
      <c r="N25" s="25">
        <v>6.7712460000000002E-2</v>
      </c>
      <c r="O25" s="42"/>
      <c r="P25" s="44"/>
      <c r="Q25" s="44"/>
      <c r="R25" s="44"/>
      <c r="S25" s="44"/>
      <c r="T25" s="44"/>
      <c r="U25" s="44"/>
      <c r="V25" s="43" t="s">
        <v>1</v>
      </c>
      <c r="W25" s="45"/>
      <c r="X25" s="45"/>
      <c r="Y25" s="45"/>
    </row>
    <row r="26" spans="1:25" s="48" customFormat="1" ht="16" x14ac:dyDescent="0.2">
      <c r="A26" s="30"/>
      <c r="B26">
        <v>32</v>
      </c>
      <c r="C26" t="s">
        <v>20</v>
      </c>
      <c r="D26" t="s">
        <v>132</v>
      </c>
      <c r="E26" s="71">
        <v>22</v>
      </c>
      <c r="F26" s="73"/>
      <c r="G26" t="s">
        <v>125</v>
      </c>
      <c r="H26" t="s">
        <v>119</v>
      </c>
      <c r="I26" t="s">
        <v>1</v>
      </c>
      <c r="J26" t="s">
        <v>1</v>
      </c>
      <c r="K26" t="s">
        <v>1</v>
      </c>
      <c r="L26" s="25">
        <v>9.9591407775878906</v>
      </c>
      <c r="M26" s="25">
        <v>10.008589000000001</v>
      </c>
      <c r="N26" s="25">
        <v>6.7712460000000002E-2</v>
      </c>
      <c r="O26" s="46"/>
      <c r="P26" s="47"/>
      <c r="Q26" s="47"/>
      <c r="R26" s="47"/>
      <c r="S26" s="47"/>
      <c r="T26" s="47"/>
      <c r="U26" s="47"/>
      <c r="V26" s="48" t="s">
        <v>1</v>
      </c>
      <c r="W26" s="49"/>
      <c r="X26" s="49"/>
      <c r="Y26" s="49"/>
    </row>
    <row r="27" spans="1:25" ht="16" x14ac:dyDescent="0.2">
      <c r="A27" s="2" t="s">
        <v>122</v>
      </c>
      <c r="B27"/>
      <c r="C27"/>
      <c r="D27" t="s">
        <v>134</v>
      </c>
      <c r="E27" s="71">
        <v>25</v>
      </c>
      <c r="F27" t="s">
        <v>157</v>
      </c>
      <c r="G27" t="s">
        <v>120</v>
      </c>
      <c r="H27" t="s">
        <v>119</v>
      </c>
      <c r="I27" s="25">
        <v>1.1294470000000001</v>
      </c>
      <c r="J27" s="25">
        <v>0.88414479999999995</v>
      </c>
      <c r="K27" s="25">
        <v>1.4428072000000001</v>
      </c>
      <c r="L27" s="25">
        <v>22.417903900146484</v>
      </c>
      <c r="M27" s="25">
        <v>22.193114999999999</v>
      </c>
      <c r="N27" s="25">
        <v>0.19495508</v>
      </c>
      <c r="O27" s="6">
        <f>M27-M36</f>
        <v>12.692295999999999</v>
      </c>
      <c r="P27" s="6">
        <f>SQRT(N27^2+N36^2)</f>
        <v>0.19512243868610898</v>
      </c>
      <c r="Q27" s="34">
        <f t="shared" ref="Q27" si="13">$Q$3</f>
        <v>11.058201</v>
      </c>
      <c r="R27" s="6">
        <f t="shared" ref="R27" si="14">O27-Q27</f>
        <v>1.6340949999999985</v>
      </c>
      <c r="S27" s="6">
        <f t="shared" ref="S27" si="15">P27</f>
        <v>0.19512243868610898</v>
      </c>
      <c r="T27" s="7">
        <f t="shared" ref="T27" si="16">2^(-R27)</f>
        <v>0.3221724421953584</v>
      </c>
      <c r="U27" s="6">
        <f t="shared" ref="U27" si="17">LOG(T27,2)</f>
        <v>-1.6340949999999987</v>
      </c>
      <c r="V27" s="1" t="s">
        <v>1</v>
      </c>
    </row>
    <row r="28" spans="1:25" ht="16" x14ac:dyDescent="0.2">
      <c r="B28"/>
      <c r="C28"/>
      <c r="D28" t="s">
        <v>134</v>
      </c>
      <c r="E28" s="71">
        <v>25</v>
      </c>
      <c r="F28"/>
      <c r="G28" t="s">
        <v>120</v>
      </c>
      <c r="H28" t="s">
        <v>119</v>
      </c>
      <c r="I28" s="25">
        <v>1.1294470000000001</v>
      </c>
      <c r="J28" s="25">
        <v>0.88414479999999995</v>
      </c>
      <c r="K28" s="25">
        <v>1.4428072000000001</v>
      </c>
      <c r="L28" s="25">
        <v>22.091243743896484</v>
      </c>
      <c r="M28" s="25">
        <v>22.193114999999999</v>
      </c>
      <c r="N28" s="25">
        <v>0.19495508</v>
      </c>
      <c r="O28" s="9"/>
      <c r="P28" s="9"/>
      <c r="Q28" s="6"/>
      <c r="R28" s="9"/>
      <c r="S28" s="9"/>
      <c r="T28" s="8"/>
      <c r="U28" s="9"/>
      <c r="V28" s="1" t="s">
        <v>1</v>
      </c>
    </row>
    <row r="29" spans="1:25" ht="16" x14ac:dyDescent="0.2">
      <c r="B29"/>
      <c r="C29"/>
      <c r="D29" t="s">
        <v>134</v>
      </c>
      <c r="E29" s="71">
        <v>25</v>
      </c>
      <c r="F29"/>
      <c r="G29" t="s">
        <v>120</v>
      </c>
      <c r="H29" t="s">
        <v>119</v>
      </c>
      <c r="I29" s="25">
        <v>1.1294470000000001</v>
      </c>
      <c r="J29" s="25">
        <v>0.88414479999999995</v>
      </c>
      <c r="K29" s="25">
        <v>1.4428072000000001</v>
      </c>
      <c r="L29" s="25">
        <v>22.07020378112793</v>
      </c>
      <c r="M29" s="25">
        <v>22.193114999999999</v>
      </c>
      <c r="N29" s="25">
        <v>0.19495508</v>
      </c>
      <c r="O29" s="9"/>
      <c r="P29" s="9"/>
      <c r="Q29" s="6"/>
      <c r="R29" s="9"/>
      <c r="S29" s="9"/>
      <c r="T29" s="8"/>
      <c r="U29" s="9"/>
      <c r="V29" s="1" t="s">
        <v>1</v>
      </c>
    </row>
    <row r="30" spans="1:25" ht="16" x14ac:dyDescent="0.2">
      <c r="B30"/>
      <c r="C30"/>
      <c r="D30" t="s">
        <v>134</v>
      </c>
      <c r="E30" s="71">
        <v>25</v>
      </c>
      <c r="F30"/>
      <c r="G30" t="s">
        <v>103</v>
      </c>
      <c r="H30" t="s">
        <v>119</v>
      </c>
      <c r="I30" t="s">
        <v>1</v>
      </c>
      <c r="J30" t="s">
        <v>1</v>
      </c>
      <c r="K30" t="s">
        <v>1</v>
      </c>
      <c r="L30" s="25">
        <v>23.761604309082031</v>
      </c>
      <c r="M30" s="25">
        <v>23.651143999999999</v>
      </c>
      <c r="N30" s="25">
        <v>0.10275714</v>
      </c>
      <c r="O30" s="9">
        <f>M30-M36</f>
        <v>14.150324999999999</v>
      </c>
      <c r="P30" s="9">
        <f>SQRT(N30^2+N36^2)</f>
        <v>0.10307430660444707</v>
      </c>
      <c r="Q30" s="34">
        <f t="shared" ref="Q30" si="18">$Q$6</f>
        <v>12.484207999999999</v>
      </c>
      <c r="R30" s="9">
        <f t="shared" ref="R30" si="19">O30-Q30</f>
        <v>1.6661169999999998</v>
      </c>
      <c r="S30" s="9">
        <f t="shared" ref="S30" si="20">P30</f>
        <v>0.10307430660444707</v>
      </c>
      <c r="T30" s="8">
        <f t="shared" ref="T30" si="21">2^(-R30)</f>
        <v>0.3151002927866175</v>
      </c>
      <c r="U30" s="9">
        <f t="shared" ref="U30" si="22">LOG(T30,2)</f>
        <v>-1.6661169999999998</v>
      </c>
    </row>
    <row r="31" spans="1:25" ht="16" x14ac:dyDescent="0.2">
      <c r="B31"/>
      <c r="C31"/>
      <c r="D31" t="s">
        <v>134</v>
      </c>
      <c r="E31" s="71">
        <v>25</v>
      </c>
      <c r="F31"/>
      <c r="G31" t="s">
        <v>103</v>
      </c>
      <c r="H31" t="s">
        <v>119</v>
      </c>
      <c r="I31" t="s">
        <v>1</v>
      </c>
      <c r="J31" t="s">
        <v>1</v>
      </c>
      <c r="K31" t="s">
        <v>1</v>
      </c>
      <c r="L31" s="25">
        <v>23.63343620300293</v>
      </c>
      <c r="M31" s="25">
        <v>23.651143999999999</v>
      </c>
      <c r="N31" s="25">
        <v>0.10275714</v>
      </c>
      <c r="O31" s="9"/>
      <c r="P31" s="9"/>
      <c r="Q31" s="6"/>
      <c r="R31" s="9"/>
      <c r="S31" s="9"/>
      <c r="T31" s="8"/>
      <c r="U31" s="9"/>
    </row>
    <row r="32" spans="1:25" ht="16" x14ac:dyDescent="0.2">
      <c r="B32"/>
      <c r="C32"/>
      <c r="D32" t="s">
        <v>134</v>
      </c>
      <c r="E32" s="71">
        <v>25</v>
      </c>
      <c r="F32"/>
      <c r="G32" t="s">
        <v>103</v>
      </c>
      <c r="H32" t="s">
        <v>119</v>
      </c>
      <c r="I32" t="s">
        <v>1</v>
      </c>
      <c r="J32" t="s">
        <v>1</v>
      </c>
      <c r="K32" t="s">
        <v>1</v>
      </c>
      <c r="L32" s="25">
        <v>23.558391571044922</v>
      </c>
      <c r="M32" s="25">
        <v>23.651143999999999</v>
      </c>
      <c r="N32" s="25">
        <v>0.10275714</v>
      </c>
      <c r="O32" s="9"/>
      <c r="P32" s="9"/>
      <c r="Q32" s="6"/>
      <c r="R32" s="9"/>
      <c r="S32" s="9"/>
      <c r="T32" s="8"/>
      <c r="U32" s="9"/>
    </row>
    <row r="33" spans="1:25" ht="16" x14ac:dyDescent="0.2">
      <c r="B33">
        <v>45</v>
      </c>
      <c r="C33" t="s">
        <v>43</v>
      </c>
      <c r="D33" t="s">
        <v>134</v>
      </c>
      <c r="E33" s="71">
        <v>25</v>
      </c>
      <c r="F33" s="73"/>
      <c r="G33" t="s">
        <v>128</v>
      </c>
      <c r="H33" t="s">
        <v>119</v>
      </c>
      <c r="I33" s="25">
        <v>0.33282562999999998</v>
      </c>
      <c r="J33" s="25">
        <v>0.28604183</v>
      </c>
      <c r="K33" s="25">
        <v>0.38726120000000003</v>
      </c>
      <c r="L33" s="25">
        <v>22.585216522216797</v>
      </c>
      <c r="M33" s="25">
        <v>22.71988</v>
      </c>
      <c r="N33" s="25">
        <v>0.1360941</v>
      </c>
      <c r="O33" s="9">
        <f>M33-M36</f>
        <v>13.219061</v>
      </c>
      <c r="P33" s="9">
        <f>SQRT(N33^2+N36^2)</f>
        <v>0.13633373359450682</v>
      </c>
      <c r="Q33" s="44">
        <f>Q$9</f>
        <v>10.876135999999999</v>
      </c>
      <c r="R33" s="9">
        <f t="shared" ref="R33" si="23">O33-Q33</f>
        <v>2.342925000000001</v>
      </c>
      <c r="S33" s="9">
        <f t="shared" ref="S33" si="24">P33</f>
        <v>0.13633373359450682</v>
      </c>
      <c r="T33" s="8">
        <f t="shared" ref="T33" si="25">2^(-R33)</f>
        <v>0.19711029023086898</v>
      </c>
      <c r="U33" s="9">
        <f t="shared" ref="U33" si="26">LOG(T33,2)</f>
        <v>-2.342925000000001</v>
      </c>
    </row>
    <row r="34" spans="1:25" ht="16" x14ac:dyDescent="0.2">
      <c r="B34">
        <v>57</v>
      </c>
      <c r="C34" t="s">
        <v>53</v>
      </c>
      <c r="D34" t="s">
        <v>134</v>
      </c>
      <c r="E34" s="71">
        <v>25</v>
      </c>
      <c r="F34" s="73"/>
      <c r="G34" t="s">
        <v>128</v>
      </c>
      <c r="H34" t="s">
        <v>119</v>
      </c>
      <c r="I34" s="25">
        <v>0.33282562999999998</v>
      </c>
      <c r="J34" s="25">
        <v>0.28604183</v>
      </c>
      <c r="K34" s="25">
        <v>0.38726120000000003</v>
      </c>
      <c r="L34" s="25">
        <v>22.717056274414062</v>
      </c>
      <c r="M34" s="25">
        <v>22.71988</v>
      </c>
      <c r="N34" s="25">
        <v>0.1360941</v>
      </c>
      <c r="O34" s="9"/>
      <c r="P34" s="9"/>
      <c r="Q34" s="6"/>
      <c r="R34" s="9"/>
      <c r="S34" s="9"/>
      <c r="T34" s="8"/>
      <c r="U34" s="9"/>
    </row>
    <row r="35" spans="1:25" ht="16" x14ac:dyDescent="0.2">
      <c r="B35">
        <v>69</v>
      </c>
      <c r="C35" t="s">
        <v>52</v>
      </c>
      <c r="D35" t="s">
        <v>134</v>
      </c>
      <c r="E35" s="71">
        <v>25</v>
      </c>
      <c r="F35" s="73"/>
      <c r="G35" t="s">
        <v>128</v>
      </c>
      <c r="H35" t="s">
        <v>119</v>
      </c>
      <c r="I35" s="25">
        <v>0.33282562999999998</v>
      </c>
      <c r="J35" s="25">
        <v>0.28604183</v>
      </c>
      <c r="K35" s="25">
        <v>0.38726120000000003</v>
      </c>
      <c r="L35" s="25">
        <v>22.85736083984375</v>
      </c>
      <c r="M35" s="25">
        <v>22.71988</v>
      </c>
      <c r="N35" s="25">
        <v>0.1360941</v>
      </c>
      <c r="O35" s="9"/>
      <c r="P35" s="9"/>
      <c r="Q35" s="6"/>
      <c r="R35" s="9"/>
      <c r="S35" s="9"/>
      <c r="T35" s="8"/>
      <c r="U35" s="9"/>
    </row>
    <row r="36" spans="1:25" s="43" customFormat="1" ht="16" x14ac:dyDescent="0.2">
      <c r="A36" s="2"/>
      <c r="B36">
        <v>9</v>
      </c>
      <c r="C36" t="s">
        <v>56</v>
      </c>
      <c r="D36" t="s">
        <v>134</v>
      </c>
      <c r="E36" s="71">
        <v>25</v>
      </c>
      <c r="F36" s="73"/>
      <c r="G36" t="s">
        <v>125</v>
      </c>
      <c r="H36" t="s">
        <v>119</v>
      </c>
      <c r="I36" t="s">
        <v>1</v>
      </c>
      <c r="J36" t="s">
        <v>1</v>
      </c>
      <c r="K36" t="s">
        <v>1</v>
      </c>
      <c r="L36" s="25">
        <v>9.5100631713867188</v>
      </c>
      <c r="M36" s="25">
        <v>9.5008189999999999</v>
      </c>
      <c r="N36" s="25">
        <v>8.0797809999999994E-3</v>
      </c>
      <c r="O36" s="42"/>
      <c r="P36" s="42"/>
      <c r="Q36" s="44"/>
      <c r="R36" s="42"/>
      <c r="S36" s="42"/>
      <c r="T36" s="42"/>
      <c r="U36" s="42"/>
      <c r="V36" s="43" t="s">
        <v>1</v>
      </c>
      <c r="W36" s="45"/>
      <c r="X36" s="45"/>
      <c r="Y36" s="45"/>
    </row>
    <row r="37" spans="1:25" s="43" customFormat="1" ht="16" x14ac:dyDescent="0.2">
      <c r="A37" s="2"/>
      <c r="B37">
        <v>21</v>
      </c>
      <c r="C37" t="s">
        <v>55</v>
      </c>
      <c r="D37" t="s">
        <v>134</v>
      </c>
      <c r="E37" s="71">
        <v>25</v>
      </c>
      <c r="F37" s="73"/>
      <c r="G37" t="s">
        <v>125</v>
      </c>
      <c r="H37" t="s">
        <v>119</v>
      </c>
      <c r="I37" t="s">
        <v>1</v>
      </c>
      <c r="J37" t="s">
        <v>1</v>
      </c>
      <c r="K37" t="s">
        <v>1</v>
      </c>
      <c r="L37" s="25">
        <v>9.4972877502441406</v>
      </c>
      <c r="M37" s="25">
        <v>9.5008189999999999</v>
      </c>
      <c r="N37" s="25">
        <v>8.0797809999999994E-3</v>
      </c>
      <c r="O37" s="42"/>
      <c r="P37" s="44"/>
      <c r="Q37" s="44"/>
      <c r="R37" s="44"/>
      <c r="S37" s="44"/>
      <c r="T37" s="44"/>
      <c r="U37" s="44"/>
      <c r="V37" s="43" t="s">
        <v>1</v>
      </c>
      <c r="W37" s="45"/>
      <c r="X37" s="45"/>
      <c r="Y37" s="45"/>
    </row>
    <row r="38" spans="1:25" s="43" customFormat="1" ht="16" x14ac:dyDescent="0.2">
      <c r="A38" s="2"/>
      <c r="B38">
        <v>33</v>
      </c>
      <c r="C38" t="s">
        <v>54</v>
      </c>
      <c r="D38" t="s">
        <v>134</v>
      </c>
      <c r="E38" s="71">
        <v>25</v>
      </c>
      <c r="F38" s="73"/>
      <c r="G38" t="s">
        <v>125</v>
      </c>
      <c r="H38" t="s">
        <v>119</v>
      </c>
      <c r="I38" t="s">
        <v>1</v>
      </c>
      <c r="J38" t="s">
        <v>1</v>
      </c>
      <c r="K38" t="s">
        <v>1</v>
      </c>
      <c r="L38" s="25">
        <v>9.4951057434082031</v>
      </c>
      <c r="M38" s="25">
        <v>9.5008189999999999</v>
      </c>
      <c r="N38" s="25">
        <v>8.0797809999999994E-3</v>
      </c>
      <c r="O38" s="42"/>
      <c r="P38" s="44"/>
      <c r="Q38" s="44"/>
      <c r="R38" s="44"/>
      <c r="S38" s="44"/>
      <c r="T38" s="44"/>
      <c r="U38" s="44"/>
      <c r="V38" s="43" t="s">
        <v>1</v>
      </c>
      <c r="W38" s="45"/>
      <c r="X38" s="45"/>
      <c r="Y38" s="45"/>
    </row>
    <row r="39" spans="1:25" s="13" customFormat="1" ht="16" x14ac:dyDescent="0.2">
      <c r="A39" s="27" t="s">
        <v>121</v>
      </c>
      <c r="B39"/>
      <c r="C39"/>
      <c r="D39" t="s">
        <v>131</v>
      </c>
      <c r="E39" s="71">
        <v>28</v>
      </c>
      <c r="F39" t="s">
        <v>158</v>
      </c>
      <c r="G39" t="s">
        <v>120</v>
      </c>
      <c r="H39" t="s">
        <v>119</v>
      </c>
      <c r="I39" s="25">
        <v>1.1276208000000001</v>
      </c>
      <c r="J39" s="25">
        <v>0.83019434999999997</v>
      </c>
      <c r="K39" s="25">
        <v>1.5316036</v>
      </c>
      <c r="L39" s="25">
        <v>20.277006149291992</v>
      </c>
      <c r="M39" s="25">
        <v>20.035796999999999</v>
      </c>
      <c r="N39" s="25">
        <v>0.21174114999999999</v>
      </c>
      <c r="O39" s="9">
        <f>M39-M48</f>
        <v>10.651697999999998</v>
      </c>
      <c r="P39" s="9">
        <f>SQRT(N39^2+N48^2)</f>
        <v>0.22445718170151072</v>
      </c>
      <c r="Q39" s="18">
        <f t="shared" ref="Q39" si="27">$Q$3</f>
        <v>11.058201</v>
      </c>
      <c r="R39" s="9">
        <f t="shared" ref="R39" si="28">O39-Q39</f>
        <v>-0.4065030000000025</v>
      </c>
      <c r="S39" s="9">
        <f t="shared" ref="S39" si="29">P39</f>
        <v>0.22445718170151072</v>
      </c>
      <c r="T39" s="8">
        <f t="shared" ref="T39" si="30">2^(-R39)</f>
        <v>1.3254690653014696</v>
      </c>
      <c r="U39" s="9">
        <f t="shared" ref="U39" si="31">LOG(T39,2)</f>
        <v>0.40650300000000239</v>
      </c>
      <c r="V39" s="13" t="s">
        <v>1</v>
      </c>
    </row>
    <row r="40" spans="1:25" ht="16" x14ac:dyDescent="0.2">
      <c r="A40" s="29"/>
      <c r="B40"/>
      <c r="C40"/>
      <c r="D40" t="s">
        <v>131</v>
      </c>
      <c r="E40" s="71">
        <v>28</v>
      </c>
      <c r="F40"/>
      <c r="G40" t="s">
        <v>120</v>
      </c>
      <c r="H40" t="s">
        <v>119</v>
      </c>
      <c r="I40" s="25">
        <v>1.1276208000000001</v>
      </c>
      <c r="J40" s="25">
        <v>0.83019434999999997</v>
      </c>
      <c r="K40" s="25">
        <v>1.5316036</v>
      </c>
      <c r="L40" s="25">
        <v>19.880580902099609</v>
      </c>
      <c r="M40" s="25">
        <v>20.035796999999999</v>
      </c>
      <c r="N40" s="25">
        <v>0.21174114999999999</v>
      </c>
      <c r="O40" s="9"/>
      <c r="P40" s="9"/>
      <c r="Q40" s="6"/>
      <c r="R40" s="9"/>
      <c r="S40" s="9"/>
      <c r="T40" s="8"/>
      <c r="U40" s="9"/>
      <c r="V40" s="1" t="s">
        <v>1</v>
      </c>
    </row>
    <row r="41" spans="1:25" ht="16" x14ac:dyDescent="0.2">
      <c r="A41" s="29"/>
      <c r="B41"/>
      <c r="C41"/>
      <c r="D41" t="s">
        <v>131</v>
      </c>
      <c r="E41" s="71">
        <v>28</v>
      </c>
      <c r="F41"/>
      <c r="G41" t="s">
        <v>120</v>
      </c>
      <c r="H41" t="s">
        <v>119</v>
      </c>
      <c r="I41" s="25">
        <v>1.1276208000000001</v>
      </c>
      <c r="J41" s="25">
        <v>0.83019434999999997</v>
      </c>
      <c r="K41" s="25">
        <v>1.5316036</v>
      </c>
      <c r="L41" s="25">
        <v>19.949804306030273</v>
      </c>
      <c r="M41" s="25">
        <v>20.035796999999999</v>
      </c>
      <c r="N41" s="25">
        <v>0.21174114999999999</v>
      </c>
      <c r="O41" s="9"/>
      <c r="P41" s="9"/>
      <c r="Q41" s="6"/>
      <c r="R41" s="9"/>
      <c r="S41" s="9"/>
      <c r="T41" s="8"/>
      <c r="U41" s="9"/>
      <c r="V41" s="1" t="s">
        <v>1</v>
      </c>
    </row>
    <row r="42" spans="1:25" ht="16" x14ac:dyDescent="0.2">
      <c r="A42" s="29"/>
      <c r="B42"/>
      <c r="C42"/>
      <c r="D42" t="s">
        <v>131</v>
      </c>
      <c r="E42" s="71">
        <v>28</v>
      </c>
      <c r="F42"/>
      <c r="G42" t="s">
        <v>103</v>
      </c>
      <c r="H42" t="s">
        <v>119</v>
      </c>
      <c r="I42" t="s">
        <v>1</v>
      </c>
      <c r="J42" t="s">
        <v>1</v>
      </c>
      <c r="K42" t="s">
        <v>1</v>
      </c>
      <c r="L42" s="25">
        <v>21.532224655151367</v>
      </c>
      <c r="M42" s="25">
        <v>21.491491</v>
      </c>
      <c r="N42" s="25">
        <v>0.17639144000000001</v>
      </c>
      <c r="O42" s="9">
        <f>M42-M48</f>
        <v>12.107391999999999</v>
      </c>
      <c r="P42" s="9">
        <f>SQRT(N42^2+N48^2)</f>
        <v>0.19146971541039096</v>
      </c>
      <c r="Q42" s="34">
        <f t="shared" ref="Q42" si="32">$Q$6</f>
        <v>12.484207999999999</v>
      </c>
      <c r="R42" s="9">
        <f t="shared" ref="R42" si="33">O42-Q42</f>
        <v>-0.37681599999999982</v>
      </c>
      <c r="S42" s="9">
        <f t="shared" ref="S42" si="34">P42</f>
        <v>0.19146971541039096</v>
      </c>
      <c r="T42" s="8">
        <f t="shared" ref="T42" si="35">2^(-R42)</f>
        <v>1.2984729861171704</v>
      </c>
      <c r="U42" s="9">
        <f t="shared" ref="U42" si="36">LOG(T42,2)</f>
        <v>0.37681599999999976</v>
      </c>
    </row>
    <row r="43" spans="1:25" ht="16" x14ac:dyDescent="0.2">
      <c r="A43" s="29"/>
      <c r="B43"/>
      <c r="C43"/>
      <c r="D43" t="s">
        <v>131</v>
      </c>
      <c r="E43" s="71">
        <v>28</v>
      </c>
      <c r="F43"/>
      <c r="G43" t="s">
        <v>103</v>
      </c>
      <c r="H43" t="s">
        <v>119</v>
      </c>
      <c r="I43" t="s">
        <v>1</v>
      </c>
      <c r="J43" t="s">
        <v>1</v>
      </c>
      <c r="K43" t="s">
        <v>1</v>
      </c>
      <c r="L43" s="25">
        <v>21.643949508666992</v>
      </c>
      <c r="M43" s="25">
        <v>21.491491</v>
      </c>
      <c r="N43" s="25">
        <v>0.17639144000000001</v>
      </c>
      <c r="O43" s="9"/>
      <c r="P43" s="9"/>
      <c r="Q43" s="6"/>
      <c r="R43" s="9"/>
      <c r="S43" s="9"/>
      <c r="T43" s="8"/>
      <c r="U43" s="9"/>
    </row>
    <row r="44" spans="1:25" ht="16" x14ac:dyDescent="0.2">
      <c r="A44" s="29"/>
      <c r="B44"/>
      <c r="C44"/>
      <c r="D44" t="s">
        <v>131</v>
      </c>
      <c r="E44" s="71">
        <v>28</v>
      </c>
      <c r="F44"/>
      <c r="G44" t="s">
        <v>103</v>
      </c>
      <c r="H44" t="s">
        <v>119</v>
      </c>
      <c r="I44" t="s">
        <v>1</v>
      </c>
      <c r="J44" t="s">
        <v>1</v>
      </c>
      <c r="K44" t="s">
        <v>1</v>
      </c>
      <c r="L44" s="25">
        <v>21.298294067382812</v>
      </c>
      <c r="M44" s="25">
        <v>21.491491</v>
      </c>
      <c r="N44" s="25">
        <v>0.17639144000000001</v>
      </c>
      <c r="O44" s="9"/>
      <c r="P44" s="9"/>
      <c r="Q44" s="6"/>
      <c r="R44" s="9"/>
      <c r="S44" s="9"/>
      <c r="T44" s="8"/>
      <c r="U44" s="9"/>
    </row>
    <row r="45" spans="1:25" ht="16" x14ac:dyDescent="0.2">
      <c r="A45" s="29"/>
      <c r="B45">
        <v>46</v>
      </c>
      <c r="C45" t="s">
        <v>40</v>
      </c>
      <c r="D45" t="s">
        <v>131</v>
      </c>
      <c r="E45" s="71">
        <v>28</v>
      </c>
      <c r="F45" s="73"/>
      <c r="G45" t="s">
        <v>128</v>
      </c>
      <c r="H45" t="s">
        <v>119</v>
      </c>
      <c r="I45" s="25">
        <v>2.1406534000000002</v>
      </c>
      <c r="J45" s="25">
        <v>1.363991</v>
      </c>
      <c r="K45" s="25">
        <v>3.3595506999999998</v>
      </c>
      <c r="L45" s="25">
        <v>19.730806350708008</v>
      </c>
      <c r="M45" s="25">
        <v>19.917943999999999</v>
      </c>
      <c r="N45" s="25">
        <v>0.39873412000000003</v>
      </c>
      <c r="O45" s="9">
        <f>M45-M48</f>
        <v>10.533844999999998</v>
      </c>
      <c r="P45" s="9">
        <f>SQRT(N45^2+N48^2)</f>
        <v>0.40562989321083931</v>
      </c>
      <c r="Q45" s="44">
        <f>Q$9</f>
        <v>10.876135999999999</v>
      </c>
      <c r="R45" s="9">
        <f t="shared" ref="R45" si="37">O45-Q45</f>
        <v>-0.34229100000000123</v>
      </c>
      <c r="S45" s="9">
        <f t="shared" ref="S45" si="38">P45</f>
        <v>0.40562989321083931</v>
      </c>
      <c r="T45" s="8">
        <f t="shared" ref="T45" si="39">2^(-R45)</f>
        <v>1.2677682124853991</v>
      </c>
      <c r="U45" s="9">
        <f t="shared" ref="U45" si="40">LOG(T45,2)</f>
        <v>0.34229100000000123</v>
      </c>
    </row>
    <row r="46" spans="1:25" ht="16" x14ac:dyDescent="0.2">
      <c r="A46" s="29"/>
      <c r="B46">
        <v>58</v>
      </c>
      <c r="C46" t="s">
        <v>47</v>
      </c>
      <c r="D46" t="s">
        <v>131</v>
      </c>
      <c r="E46" s="71">
        <v>28</v>
      </c>
      <c r="F46" s="73"/>
      <c r="G46" t="s">
        <v>128</v>
      </c>
      <c r="H46" t="s">
        <v>119</v>
      </c>
      <c r="I46" s="25">
        <v>2.1406534000000002</v>
      </c>
      <c r="J46" s="25">
        <v>1.363991</v>
      </c>
      <c r="K46" s="25">
        <v>3.3595506999999998</v>
      </c>
      <c r="L46" s="25">
        <v>20.375825881958008</v>
      </c>
      <c r="M46" s="25">
        <v>19.917943999999999</v>
      </c>
      <c r="N46" s="25">
        <v>0.39873412000000003</v>
      </c>
      <c r="O46" s="9"/>
      <c r="P46" s="9"/>
      <c r="Q46" s="6"/>
      <c r="R46" s="9"/>
      <c r="S46" s="9"/>
      <c r="T46" s="8"/>
      <c r="U46" s="9"/>
    </row>
    <row r="47" spans="1:25" ht="16" x14ac:dyDescent="0.2">
      <c r="A47" s="29"/>
      <c r="B47">
        <v>70</v>
      </c>
      <c r="C47" t="s">
        <v>46</v>
      </c>
      <c r="D47" t="s">
        <v>131</v>
      </c>
      <c r="E47" s="71">
        <v>28</v>
      </c>
      <c r="F47" s="73"/>
      <c r="G47" t="s">
        <v>128</v>
      </c>
      <c r="H47" t="s">
        <v>119</v>
      </c>
      <c r="I47" s="25">
        <v>2.1406534000000002</v>
      </c>
      <c r="J47" s="25">
        <v>1.363991</v>
      </c>
      <c r="K47" s="25">
        <v>3.3595506999999998</v>
      </c>
      <c r="L47" s="25">
        <v>19.647201538085938</v>
      </c>
      <c r="M47" s="25">
        <v>19.917943999999999</v>
      </c>
      <c r="N47" s="25">
        <v>0.39873412000000003</v>
      </c>
      <c r="O47" s="9"/>
      <c r="P47" s="9"/>
      <c r="Q47" s="6"/>
      <c r="R47" s="9"/>
      <c r="S47" s="9"/>
      <c r="T47" s="8"/>
      <c r="U47" s="9"/>
    </row>
    <row r="48" spans="1:25" s="43" customFormat="1" ht="16" x14ac:dyDescent="0.2">
      <c r="A48" s="29"/>
      <c r="B48">
        <v>10</v>
      </c>
      <c r="C48" t="s">
        <v>50</v>
      </c>
      <c r="D48" t="s">
        <v>131</v>
      </c>
      <c r="E48" s="71">
        <v>28</v>
      </c>
      <c r="F48" s="73"/>
      <c r="G48" t="s">
        <v>125</v>
      </c>
      <c r="H48" t="s">
        <v>119</v>
      </c>
      <c r="I48" t="s">
        <v>1</v>
      </c>
      <c r="J48" t="s">
        <v>1</v>
      </c>
      <c r="K48" t="s">
        <v>1</v>
      </c>
      <c r="L48" s="25">
        <v>9.3787441253662109</v>
      </c>
      <c r="M48" s="25">
        <v>9.3840990000000009</v>
      </c>
      <c r="N48" s="25">
        <v>7.4476249999999994E-2</v>
      </c>
      <c r="O48" s="42"/>
      <c r="P48" s="42"/>
      <c r="Q48" s="44"/>
      <c r="R48" s="42"/>
      <c r="S48" s="42"/>
      <c r="T48" s="42"/>
      <c r="U48" s="42"/>
      <c r="V48" s="43" t="s">
        <v>1</v>
      </c>
      <c r="W48" s="45"/>
      <c r="X48" s="45"/>
      <c r="Y48" s="45"/>
    </row>
    <row r="49" spans="1:25" s="43" customFormat="1" ht="16" x14ac:dyDescent="0.2">
      <c r="A49" s="29"/>
      <c r="B49">
        <v>22</v>
      </c>
      <c r="C49" t="s">
        <v>49</v>
      </c>
      <c r="D49" t="s">
        <v>131</v>
      </c>
      <c r="E49" s="71">
        <v>28</v>
      </c>
      <c r="F49" s="73"/>
      <c r="G49" t="s">
        <v>125</v>
      </c>
      <c r="H49" t="s">
        <v>119</v>
      </c>
      <c r="I49" t="s">
        <v>1</v>
      </c>
      <c r="J49" t="s">
        <v>1</v>
      </c>
      <c r="K49" t="s">
        <v>1</v>
      </c>
      <c r="L49" s="25">
        <v>9.4611072540283203</v>
      </c>
      <c r="M49" s="25">
        <v>9.3840990000000009</v>
      </c>
      <c r="N49" s="25">
        <v>7.4476249999999994E-2</v>
      </c>
      <c r="O49" s="42"/>
      <c r="P49" s="44"/>
      <c r="Q49" s="44"/>
      <c r="R49" s="44"/>
      <c r="S49" s="44"/>
      <c r="T49" s="44"/>
      <c r="U49" s="44"/>
      <c r="V49" s="43" t="s">
        <v>1</v>
      </c>
      <c r="W49" s="45"/>
      <c r="X49" s="45"/>
      <c r="Y49" s="45"/>
    </row>
    <row r="50" spans="1:25" s="48" customFormat="1" ht="16" x14ac:dyDescent="0.2">
      <c r="A50" s="30"/>
      <c r="B50">
        <v>34</v>
      </c>
      <c r="C50" t="s">
        <v>48</v>
      </c>
      <c r="D50" t="s">
        <v>131</v>
      </c>
      <c r="E50" s="71">
        <v>28</v>
      </c>
      <c r="F50" s="73"/>
      <c r="G50" t="s">
        <v>125</v>
      </c>
      <c r="H50" t="s">
        <v>119</v>
      </c>
      <c r="I50" t="s">
        <v>1</v>
      </c>
      <c r="J50" t="s">
        <v>1</v>
      </c>
      <c r="K50" t="s">
        <v>1</v>
      </c>
      <c r="L50" s="25">
        <v>9.312443733215332</v>
      </c>
      <c r="M50" s="25">
        <v>9.3840990000000009</v>
      </c>
      <c r="N50" s="25">
        <v>7.4476249999999994E-2</v>
      </c>
      <c r="O50" s="46"/>
      <c r="P50" s="47"/>
      <c r="Q50" s="47"/>
      <c r="R50" s="47"/>
      <c r="S50" s="47"/>
      <c r="T50" s="47"/>
      <c r="U50" s="47"/>
      <c r="V50" s="48" t="s">
        <v>1</v>
      </c>
      <c r="W50" s="49"/>
      <c r="X50" s="49"/>
      <c r="Y50" s="49"/>
    </row>
    <row r="51" spans="1:25" ht="16" x14ac:dyDescent="0.2">
      <c r="A51" s="29" t="s">
        <v>121</v>
      </c>
      <c r="B51"/>
      <c r="C51"/>
      <c r="D51" t="s">
        <v>133</v>
      </c>
      <c r="E51" s="71">
        <v>34</v>
      </c>
      <c r="F51" t="s">
        <v>159</v>
      </c>
      <c r="G51" t="s">
        <v>120</v>
      </c>
      <c r="H51" t="s">
        <v>119</v>
      </c>
      <c r="I51" s="25">
        <v>1.0312427</v>
      </c>
      <c r="J51" s="25">
        <v>0.78843622999999996</v>
      </c>
      <c r="K51" s="25">
        <v>1.3488239</v>
      </c>
      <c r="L51" s="25">
        <v>21.389322280883789</v>
      </c>
      <c r="M51" s="25">
        <v>21.229063</v>
      </c>
      <c r="N51" s="25">
        <v>0.14232406</v>
      </c>
      <c r="O51" s="6">
        <f>M51-M60</f>
        <v>12.858976</v>
      </c>
      <c r="P51" s="6">
        <f>SQRT(N51^2+N60^2)</f>
        <v>0.15803748697984032</v>
      </c>
      <c r="Q51" s="34">
        <f t="shared" ref="Q51" si="41">$Q$3</f>
        <v>11.058201</v>
      </c>
      <c r="R51" s="6">
        <f t="shared" ref="R51" si="42">O51-Q51</f>
        <v>1.8007749999999998</v>
      </c>
      <c r="S51" s="6">
        <f t="shared" ref="S51" si="43">P51</f>
        <v>0.15803748697984032</v>
      </c>
      <c r="T51" s="7">
        <f t="shared" ref="T51" si="44">2^(-R51)</f>
        <v>0.28702036312832307</v>
      </c>
      <c r="U51" s="6">
        <f t="shared" ref="U51" si="45">LOG(T51,2)</f>
        <v>-1.800775</v>
      </c>
      <c r="V51" s="1" t="s">
        <v>1</v>
      </c>
    </row>
    <row r="52" spans="1:25" ht="16" x14ac:dyDescent="0.2">
      <c r="A52" s="29"/>
      <c r="B52"/>
      <c r="C52"/>
      <c r="D52" t="s">
        <v>133</v>
      </c>
      <c r="E52" s="71">
        <v>34</v>
      </c>
      <c r="F52"/>
      <c r="G52" t="s">
        <v>120</v>
      </c>
      <c r="H52" t="s">
        <v>119</v>
      </c>
      <c r="I52" s="25">
        <v>1.0312427</v>
      </c>
      <c r="J52" s="25">
        <v>0.78843622999999996</v>
      </c>
      <c r="K52" s="25">
        <v>1.3488239</v>
      </c>
      <c r="L52" s="25">
        <v>21.117410659790039</v>
      </c>
      <c r="M52" s="25">
        <v>21.229063</v>
      </c>
      <c r="N52" s="25">
        <v>0.14232406</v>
      </c>
      <c r="O52" s="9"/>
      <c r="P52" s="9"/>
      <c r="Q52" s="6"/>
      <c r="R52" s="9"/>
      <c r="S52" s="9"/>
      <c r="T52" s="8"/>
      <c r="U52" s="9"/>
      <c r="V52" s="1" t="s">
        <v>1</v>
      </c>
    </row>
    <row r="53" spans="1:25" ht="16" x14ac:dyDescent="0.2">
      <c r="A53" s="29"/>
      <c r="B53"/>
      <c r="C53"/>
      <c r="D53" t="s">
        <v>133</v>
      </c>
      <c r="E53" s="71">
        <v>34</v>
      </c>
      <c r="F53"/>
      <c r="G53" t="s">
        <v>120</v>
      </c>
      <c r="H53" t="s">
        <v>119</v>
      </c>
      <c r="I53" s="25">
        <v>1.0312427</v>
      </c>
      <c r="J53" s="25">
        <v>0.78843622999999996</v>
      </c>
      <c r="K53" s="25">
        <v>1.3488239</v>
      </c>
      <c r="L53" s="25">
        <v>21.180452346801758</v>
      </c>
      <c r="M53" s="25">
        <v>21.229063</v>
      </c>
      <c r="N53" s="25">
        <v>0.14232406</v>
      </c>
      <c r="O53" s="9"/>
      <c r="P53" s="9"/>
      <c r="Q53" s="6"/>
      <c r="R53" s="9"/>
      <c r="S53" s="9"/>
      <c r="T53" s="8"/>
      <c r="U53" s="9"/>
      <c r="V53" s="1" t="s">
        <v>1</v>
      </c>
    </row>
    <row r="54" spans="1:25" ht="16" x14ac:dyDescent="0.2">
      <c r="A54" s="29"/>
      <c r="B54"/>
      <c r="C54"/>
      <c r="D54" t="s">
        <v>133</v>
      </c>
      <c r="E54" s="71">
        <v>34</v>
      </c>
      <c r="F54"/>
      <c r="G54" t="s">
        <v>103</v>
      </c>
      <c r="H54" t="s">
        <v>119</v>
      </c>
      <c r="I54" t="s">
        <v>1</v>
      </c>
      <c r="J54" t="s">
        <v>1</v>
      </c>
      <c r="K54" t="s">
        <v>1</v>
      </c>
      <c r="L54" s="25">
        <v>22.663814544677734</v>
      </c>
      <c r="M54" s="25">
        <v>22.555857</v>
      </c>
      <c r="N54" s="25">
        <v>0.19525829</v>
      </c>
      <c r="O54" s="9">
        <f>M54-M60</f>
        <v>14.18577</v>
      </c>
      <c r="P54" s="9">
        <f>SQRT(N54^2+N60^2)</f>
        <v>0.20699156758125123</v>
      </c>
      <c r="Q54" s="34">
        <f t="shared" ref="Q54" si="46">$Q$6</f>
        <v>12.484207999999999</v>
      </c>
      <c r="R54" s="9">
        <f t="shared" ref="R54" si="47">O54-Q54</f>
        <v>1.7015620000000009</v>
      </c>
      <c r="S54" s="9">
        <f t="shared" ref="S54" si="48">P54</f>
        <v>0.20699156758125123</v>
      </c>
      <c r="T54" s="8">
        <f t="shared" ref="T54" si="49">2^(-R54)</f>
        <v>0.30745304491831649</v>
      </c>
      <c r="U54" s="9">
        <f t="shared" ref="U54" si="50">LOG(T54,2)</f>
        <v>-1.7015620000000009</v>
      </c>
    </row>
    <row r="55" spans="1:25" ht="16" x14ac:dyDescent="0.2">
      <c r="A55" s="29"/>
      <c r="B55"/>
      <c r="C55"/>
      <c r="D55" t="s">
        <v>133</v>
      </c>
      <c r="E55" s="71">
        <v>34</v>
      </c>
      <c r="F55"/>
      <c r="G55" t="s">
        <v>103</v>
      </c>
      <c r="H55" t="s">
        <v>119</v>
      </c>
      <c r="I55" t="s">
        <v>1</v>
      </c>
      <c r="J55" t="s">
        <v>1</v>
      </c>
      <c r="K55" t="s">
        <v>1</v>
      </c>
      <c r="L55" s="25">
        <v>22.673295974731445</v>
      </c>
      <c r="M55" s="25">
        <v>22.555857</v>
      </c>
      <c r="N55" s="25">
        <v>0.19525829</v>
      </c>
      <c r="O55" s="9"/>
      <c r="P55" s="9"/>
      <c r="Q55" s="6"/>
      <c r="R55" s="9"/>
      <c r="S55" s="9"/>
      <c r="T55" s="8"/>
      <c r="U55" s="9"/>
    </row>
    <row r="56" spans="1:25" ht="16" x14ac:dyDescent="0.2">
      <c r="A56" s="29"/>
      <c r="B56"/>
      <c r="C56"/>
      <c r="D56" t="s">
        <v>133</v>
      </c>
      <c r="E56" s="71">
        <v>34</v>
      </c>
      <c r="F56"/>
      <c r="G56" t="s">
        <v>103</v>
      </c>
      <c r="H56" t="s">
        <v>119</v>
      </c>
      <c r="I56" t="s">
        <v>1</v>
      </c>
      <c r="J56" t="s">
        <v>1</v>
      </c>
      <c r="K56" t="s">
        <v>1</v>
      </c>
      <c r="L56" s="25">
        <v>22.33045768737793</v>
      </c>
      <c r="M56" s="25">
        <v>22.555857</v>
      </c>
      <c r="N56" s="25">
        <v>0.19525829</v>
      </c>
      <c r="O56" s="9"/>
      <c r="P56" s="9"/>
      <c r="Q56" s="6"/>
      <c r="R56" s="9"/>
      <c r="S56" s="9"/>
      <c r="T56" s="8"/>
      <c r="U56" s="9"/>
    </row>
    <row r="57" spans="1:25" ht="16" x14ac:dyDescent="0.2">
      <c r="A57" s="29"/>
      <c r="B57">
        <v>47</v>
      </c>
      <c r="C57" t="s">
        <v>5</v>
      </c>
      <c r="D57" t="s">
        <v>133</v>
      </c>
      <c r="E57" s="71">
        <v>34</v>
      </c>
      <c r="F57" s="73"/>
      <c r="G57" t="s">
        <v>128</v>
      </c>
      <c r="H57" t="s">
        <v>119</v>
      </c>
      <c r="I57" s="25">
        <v>0.46828249999999999</v>
      </c>
      <c r="J57" s="25">
        <v>0.43181193000000001</v>
      </c>
      <c r="K57" s="25">
        <v>0.50783330000000004</v>
      </c>
      <c r="L57" s="25">
        <v>21.110389709472656</v>
      </c>
      <c r="M57" s="25">
        <v>21.096533000000001</v>
      </c>
      <c r="N57" s="25">
        <v>2.4606771999999999E-2</v>
      </c>
      <c r="O57" s="9">
        <f>M57-M60</f>
        <v>12.726446000000001</v>
      </c>
      <c r="P57" s="9">
        <f>SQRT(N57^2+N60^2)</f>
        <v>7.2973984845831091E-2</v>
      </c>
      <c r="Q57" s="44">
        <f>Q$9</f>
        <v>10.876135999999999</v>
      </c>
      <c r="R57" s="9">
        <f t="shared" ref="R57" si="51">O57-Q57</f>
        <v>1.8503100000000021</v>
      </c>
      <c r="S57" s="9">
        <f t="shared" ref="S57" si="52">P57</f>
        <v>7.2973984845831091E-2</v>
      </c>
      <c r="T57" s="8">
        <f t="shared" ref="T57" si="53">2^(-R57)</f>
        <v>0.27733276956159997</v>
      </c>
      <c r="U57" s="9">
        <f t="shared" ref="U57" si="54">LOG(T57,2)</f>
        <v>-1.8503100000000021</v>
      </c>
    </row>
    <row r="58" spans="1:25" ht="16" x14ac:dyDescent="0.2">
      <c r="A58" s="29"/>
      <c r="B58">
        <v>59</v>
      </c>
      <c r="C58" t="s">
        <v>14</v>
      </c>
      <c r="D58" t="s">
        <v>133</v>
      </c>
      <c r="E58" s="71">
        <v>34</v>
      </c>
      <c r="F58" s="73"/>
      <c r="G58" t="s">
        <v>128</v>
      </c>
      <c r="H58" t="s">
        <v>119</v>
      </c>
      <c r="I58" s="25">
        <v>0.46828249999999999</v>
      </c>
      <c r="J58" s="25">
        <v>0.43181193000000001</v>
      </c>
      <c r="K58" s="25">
        <v>0.50783330000000004</v>
      </c>
      <c r="L58" s="25">
        <v>21.111087799072266</v>
      </c>
      <c r="M58" s="25">
        <v>21.096533000000001</v>
      </c>
      <c r="N58" s="25">
        <v>2.4606771999999999E-2</v>
      </c>
      <c r="O58" s="9"/>
      <c r="P58" s="9"/>
      <c r="Q58" s="6"/>
      <c r="R58" s="9"/>
      <c r="S58" s="9"/>
      <c r="T58" s="8"/>
      <c r="U58" s="9"/>
    </row>
    <row r="59" spans="1:25" ht="16" x14ac:dyDescent="0.2">
      <c r="A59" s="29"/>
      <c r="B59">
        <v>71</v>
      </c>
      <c r="C59" t="s">
        <v>13</v>
      </c>
      <c r="D59" t="s">
        <v>133</v>
      </c>
      <c r="E59" s="71">
        <v>34</v>
      </c>
      <c r="F59" s="73"/>
      <c r="G59" t="s">
        <v>128</v>
      </c>
      <c r="H59" t="s">
        <v>119</v>
      </c>
      <c r="I59" s="25">
        <v>0.46828249999999999</v>
      </c>
      <c r="J59" s="25">
        <v>0.43181193000000001</v>
      </c>
      <c r="K59" s="25">
        <v>0.50783330000000004</v>
      </c>
      <c r="L59" s="25">
        <v>21.068122863769531</v>
      </c>
      <c r="M59" s="25">
        <v>21.096533000000001</v>
      </c>
      <c r="N59" s="25">
        <v>2.4606771999999999E-2</v>
      </c>
      <c r="O59" s="9"/>
      <c r="P59" s="9"/>
      <c r="Q59" s="6"/>
      <c r="R59" s="9"/>
      <c r="S59" s="9"/>
      <c r="T59" s="8"/>
      <c r="U59" s="9"/>
    </row>
    <row r="60" spans="1:25" s="43" customFormat="1" ht="16" x14ac:dyDescent="0.2">
      <c r="A60" s="29"/>
      <c r="B60">
        <v>11</v>
      </c>
      <c r="C60" t="s">
        <v>17</v>
      </c>
      <c r="D60" t="s">
        <v>133</v>
      </c>
      <c r="E60" s="71">
        <v>34</v>
      </c>
      <c r="F60" s="73"/>
      <c r="G60" t="s">
        <v>125</v>
      </c>
      <c r="H60" t="s">
        <v>119</v>
      </c>
      <c r="I60" t="s">
        <v>1</v>
      </c>
      <c r="J60" t="s">
        <v>1</v>
      </c>
      <c r="K60" t="s">
        <v>1</v>
      </c>
      <c r="L60" s="25">
        <v>8.3318948745727539</v>
      </c>
      <c r="M60" s="25">
        <v>8.3700869999999998</v>
      </c>
      <c r="N60" s="25">
        <v>6.8700140000000007E-2</v>
      </c>
      <c r="O60" s="42"/>
      <c r="P60" s="42"/>
      <c r="Q60" s="44"/>
      <c r="R60" s="42"/>
      <c r="S60" s="42"/>
      <c r="T60" s="42"/>
      <c r="U60" s="42"/>
      <c r="V60" s="43" t="s">
        <v>1</v>
      </c>
      <c r="W60" s="45"/>
      <c r="X60" s="45"/>
      <c r="Y60" s="45"/>
    </row>
    <row r="61" spans="1:25" s="43" customFormat="1" ht="16" x14ac:dyDescent="0.2">
      <c r="A61" s="29"/>
      <c r="B61">
        <v>23</v>
      </c>
      <c r="C61" t="s">
        <v>16</v>
      </c>
      <c r="D61" t="s">
        <v>133</v>
      </c>
      <c r="E61" s="71">
        <v>34</v>
      </c>
      <c r="F61" s="73"/>
      <c r="G61" t="s">
        <v>125</v>
      </c>
      <c r="H61" t="s">
        <v>119</v>
      </c>
      <c r="I61" t="s">
        <v>1</v>
      </c>
      <c r="J61" t="s">
        <v>1</v>
      </c>
      <c r="K61" t="s">
        <v>1</v>
      </c>
      <c r="L61" s="25">
        <v>8.449397087097168</v>
      </c>
      <c r="M61" s="25">
        <v>8.3700869999999998</v>
      </c>
      <c r="N61" s="25">
        <v>6.8700140000000007E-2</v>
      </c>
      <c r="O61" s="42"/>
      <c r="P61" s="44"/>
      <c r="Q61" s="44"/>
      <c r="R61" s="44"/>
      <c r="S61" s="44"/>
      <c r="T61" s="44"/>
      <c r="U61" s="44"/>
      <c r="V61" s="43" t="s">
        <v>1</v>
      </c>
      <c r="W61" s="45"/>
      <c r="X61" s="45"/>
      <c r="Y61" s="45"/>
    </row>
    <row r="62" spans="1:25" s="48" customFormat="1" ht="16" x14ac:dyDescent="0.2">
      <c r="A62" s="30"/>
      <c r="B62">
        <v>35</v>
      </c>
      <c r="C62" t="s">
        <v>15</v>
      </c>
      <c r="D62" t="s">
        <v>133</v>
      </c>
      <c r="E62" s="71">
        <v>34</v>
      </c>
      <c r="F62" s="73"/>
      <c r="G62" t="s">
        <v>125</v>
      </c>
      <c r="H62" t="s">
        <v>119</v>
      </c>
      <c r="I62" t="s">
        <v>1</v>
      </c>
      <c r="J62" t="s">
        <v>1</v>
      </c>
      <c r="K62" t="s">
        <v>1</v>
      </c>
      <c r="L62" s="25">
        <v>8.3289690017700195</v>
      </c>
      <c r="M62" s="25">
        <v>8.3700869999999998</v>
      </c>
      <c r="N62" s="25">
        <v>6.8700140000000007E-2</v>
      </c>
      <c r="O62" s="42"/>
      <c r="P62" s="44"/>
      <c r="Q62" s="47"/>
      <c r="R62" s="44"/>
      <c r="S62" s="44"/>
      <c r="T62" s="44"/>
      <c r="U62" s="44"/>
      <c r="V62" s="48" t="s">
        <v>1</v>
      </c>
      <c r="W62" s="49"/>
      <c r="X62" s="49"/>
      <c r="Y62" s="49"/>
    </row>
    <row r="63" spans="1:25" s="13" customFormat="1" ht="16" x14ac:dyDescent="0.2">
      <c r="A63" s="27" t="s">
        <v>121</v>
      </c>
      <c r="B63"/>
      <c r="C63"/>
      <c r="D63" t="s">
        <v>135</v>
      </c>
      <c r="E63" s="71">
        <v>31</v>
      </c>
      <c r="F63" t="s">
        <v>160</v>
      </c>
      <c r="G63" t="s">
        <v>120</v>
      </c>
      <c r="H63" t="s">
        <v>119</v>
      </c>
      <c r="I63" s="25">
        <v>1.1480075999999999</v>
      </c>
      <c r="J63" s="25">
        <v>0.75784019999999996</v>
      </c>
      <c r="K63" s="25">
        <v>1.7390494000000001</v>
      </c>
      <c r="L63" s="25">
        <v>21.447519302368164</v>
      </c>
      <c r="M63" s="25">
        <v>21.140833000000001</v>
      </c>
      <c r="N63" s="25">
        <v>0.26583721999999999</v>
      </c>
      <c r="O63" s="9">
        <f>M63-M72</f>
        <v>13.175229600000002</v>
      </c>
      <c r="P63" s="9">
        <f>SQRT(N63^2+N72^2)</f>
        <v>0.31281945160149488</v>
      </c>
      <c r="Q63" s="18">
        <f t="shared" ref="Q63" si="55">$Q$3</f>
        <v>11.058201</v>
      </c>
      <c r="R63" s="9">
        <f t="shared" ref="R63" si="56">O63-Q63</f>
        <v>2.1170286000000011</v>
      </c>
      <c r="S63" s="9">
        <f t="shared" ref="S63" si="57">P63</f>
        <v>0.31281945160149488</v>
      </c>
      <c r="T63" s="8">
        <f t="shared" ref="T63" si="58">2^(-R63)</f>
        <v>0.23052120957824362</v>
      </c>
      <c r="U63" s="9">
        <f t="shared" ref="U63" si="59">LOG(T63,2)</f>
        <v>-2.1170286000000011</v>
      </c>
      <c r="V63" s="13" t="s">
        <v>1</v>
      </c>
    </row>
    <row r="64" spans="1:25" ht="16" x14ac:dyDescent="0.2">
      <c r="A64" s="29"/>
      <c r="B64"/>
      <c r="C64"/>
      <c r="D64" t="s">
        <v>135</v>
      </c>
      <c r="E64" s="71">
        <v>31</v>
      </c>
      <c r="F64"/>
      <c r="G64" t="s">
        <v>120</v>
      </c>
      <c r="H64" t="s">
        <v>119</v>
      </c>
      <c r="I64" s="25">
        <v>1.1480075999999999</v>
      </c>
      <c r="J64" s="25">
        <v>0.75784019999999996</v>
      </c>
      <c r="K64" s="25">
        <v>1.7390494000000001</v>
      </c>
      <c r="L64" s="25">
        <v>20.976219177246094</v>
      </c>
      <c r="M64" s="25">
        <v>21.140833000000001</v>
      </c>
      <c r="N64" s="25">
        <v>0.26583721999999999</v>
      </c>
      <c r="O64" s="9"/>
      <c r="P64" s="9"/>
      <c r="Q64" s="6"/>
      <c r="R64" s="9"/>
      <c r="S64" s="9"/>
      <c r="T64" s="8"/>
      <c r="U64" s="9"/>
      <c r="V64" s="1" t="s">
        <v>1</v>
      </c>
    </row>
    <row r="65" spans="1:25" ht="16" x14ac:dyDescent="0.2">
      <c r="A65" s="29"/>
      <c r="B65"/>
      <c r="C65"/>
      <c r="D65" t="s">
        <v>135</v>
      </c>
      <c r="E65" s="71">
        <v>31</v>
      </c>
      <c r="F65"/>
      <c r="G65" t="s">
        <v>120</v>
      </c>
      <c r="H65" t="s">
        <v>119</v>
      </c>
      <c r="I65" s="25">
        <v>1.1480075999999999</v>
      </c>
      <c r="J65" s="25">
        <v>0.75784019999999996</v>
      </c>
      <c r="K65" s="25">
        <v>1.7390494000000001</v>
      </c>
      <c r="L65" s="25">
        <v>20.998760223388672</v>
      </c>
      <c r="M65" s="25">
        <v>21.140833000000001</v>
      </c>
      <c r="N65" s="25">
        <v>0.26583721999999999</v>
      </c>
      <c r="O65" s="9"/>
      <c r="P65" s="9"/>
      <c r="Q65" s="6"/>
      <c r="R65" s="9"/>
      <c r="S65" s="9"/>
      <c r="T65" s="8"/>
      <c r="U65" s="9"/>
      <c r="V65" s="1" t="s">
        <v>1</v>
      </c>
    </row>
    <row r="66" spans="1:25" ht="16" x14ac:dyDescent="0.2">
      <c r="A66" s="29"/>
      <c r="B66"/>
      <c r="C66"/>
      <c r="D66" t="s">
        <v>135</v>
      </c>
      <c r="E66" s="71">
        <v>31</v>
      </c>
      <c r="F66"/>
      <c r="G66" t="s">
        <v>103</v>
      </c>
      <c r="H66" t="s">
        <v>119</v>
      </c>
      <c r="I66" t="s">
        <v>1</v>
      </c>
      <c r="J66" t="s">
        <v>1</v>
      </c>
      <c r="K66" t="s">
        <v>1</v>
      </c>
      <c r="L66" s="25">
        <v>22.685672760009766</v>
      </c>
      <c r="M66" s="25">
        <v>22.622375000000002</v>
      </c>
      <c r="N66" s="25">
        <v>0.26276242999999999</v>
      </c>
      <c r="O66" s="9">
        <f>M66-M72</f>
        <v>14.656771600000003</v>
      </c>
      <c r="P66" s="9">
        <f>SQRT(N66^2+N72^2)</f>
        <v>0.31021069675695662</v>
      </c>
      <c r="Q66" s="34">
        <f t="shared" ref="Q66" si="60">$Q$6</f>
        <v>12.484207999999999</v>
      </c>
      <c r="R66" s="9">
        <f t="shared" ref="R66" si="61">O66-Q66</f>
        <v>2.1725636000000037</v>
      </c>
      <c r="S66" s="9">
        <f t="shared" ref="S66" si="62">P66</f>
        <v>0.31021069675695662</v>
      </c>
      <c r="T66" s="8">
        <f t="shared" ref="T66" si="63">2^(-R66)</f>
        <v>0.22181616318566399</v>
      </c>
      <c r="U66" s="9">
        <f t="shared" ref="U66" si="64">LOG(T66,2)</f>
        <v>-2.1725636000000037</v>
      </c>
    </row>
    <row r="67" spans="1:25" ht="16" x14ac:dyDescent="0.2">
      <c r="A67" s="29"/>
      <c r="B67"/>
      <c r="C67"/>
      <c r="D67" t="s">
        <v>135</v>
      </c>
      <c r="E67" s="71">
        <v>31</v>
      </c>
      <c r="F67"/>
      <c r="G67" t="s">
        <v>103</v>
      </c>
      <c r="H67" t="s">
        <v>119</v>
      </c>
      <c r="I67" t="s">
        <v>1</v>
      </c>
      <c r="J67" t="s">
        <v>1</v>
      </c>
      <c r="K67" t="s">
        <v>1</v>
      </c>
      <c r="L67" s="25">
        <v>22.847707748413086</v>
      </c>
      <c r="M67" s="25">
        <v>22.622375000000002</v>
      </c>
      <c r="N67" s="25">
        <v>0.26276242999999999</v>
      </c>
      <c r="O67" s="9"/>
      <c r="P67" s="9"/>
      <c r="Q67" s="6"/>
      <c r="R67" s="9"/>
      <c r="S67" s="9"/>
      <c r="T67" s="8"/>
      <c r="U67" s="9"/>
    </row>
    <row r="68" spans="1:25" ht="16" x14ac:dyDescent="0.2">
      <c r="A68" s="29"/>
      <c r="B68"/>
      <c r="C68"/>
      <c r="D68" t="s">
        <v>135</v>
      </c>
      <c r="E68" s="71">
        <v>31</v>
      </c>
      <c r="F68"/>
      <c r="G68" t="s">
        <v>103</v>
      </c>
      <c r="H68" t="s">
        <v>119</v>
      </c>
      <c r="I68" t="s">
        <v>1</v>
      </c>
      <c r="J68" t="s">
        <v>1</v>
      </c>
      <c r="K68" t="s">
        <v>1</v>
      </c>
      <c r="L68" s="25">
        <v>22.333745956420898</v>
      </c>
      <c r="M68" s="25">
        <v>22.622375000000002</v>
      </c>
      <c r="N68" s="25">
        <v>0.26276242999999999</v>
      </c>
      <c r="O68" s="9"/>
      <c r="P68" s="9"/>
      <c r="Q68" s="6"/>
      <c r="R68" s="9"/>
      <c r="S68" s="9"/>
      <c r="T68" s="8"/>
      <c r="U68" s="9"/>
    </row>
    <row r="69" spans="1:25" ht="16" x14ac:dyDescent="0.2">
      <c r="A69" s="29"/>
      <c r="B69">
        <v>48</v>
      </c>
      <c r="C69" t="s">
        <v>2</v>
      </c>
      <c r="D69" t="s">
        <v>135</v>
      </c>
      <c r="E69" s="71">
        <v>31</v>
      </c>
      <c r="F69" s="73"/>
      <c r="G69" t="s">
        <v>128</v>
      </c>
      <c r="H69" t="s">
        <v>119</v>
      </c>
      <c r="I69" s="25">
        <v>0.37724444000000001</v>
      </c>
      <c r="J69" s="25">
        <v>0.30332288000000002</v>
      </c>
      <c r="K69" s="25">
        <v>0.46918110000000002</v>
      </c>
      <c r="L69" s="25">
        <v>20.916297912597656</v>
      </c>
      <c r="M69" s="25">
        <v>21.00393</v>
      </c>
      <c r="N69" s="25">
        <v>0.106499836</v>
      </c>
      <c r="O69" s="9">
        <f>M69-M72</f>
        <v>13.038326600000001</v>
      </c>
      <c r="P69" s="9">
        <f>SQRT(N69^2+N72^2)</f>
        <v>0.19628753610700425</v>
      </c>
      <c r="Q69" s="44">
        <f>Q$9</f>
        <v>10.876135999999999</v>
      </c>
      <c r="R69" s="9">
        <f t="shared" ref="R69" si="65">O69-Q69</f>
        <v>2.1621906000000024</v>
      </c>
      <c r="S69" s="9">
        <f t="shared" ref="S69" si="66">P69</f>
        <v>0.19628753610700425</v>
      </c>
      <c r="T69" s="8">
        <f t="shared" ref="T69" si="67">2^(-R69)</f>
        <v>0.22341677218883188</v>
      </c>
      <c r="U69" s="9">
        <f t="shared" ref="U69" si="68">LOG(T69,2)</f>
        <v>-2.1621906000000024</v>
      </c>
    </row>
    <row r="70" spans="1:25" ht="16" x14ac:dyDescent="0.2">
      <c r="A70" s="29"/>
      <c r="B70">
        <v>60</v>
      </c>
      <c r="C70" t="s">
        <v>9</v>
      </c>
      <c r="D70" t="s">
        <v>135</v>
      </c>
      <c r="E70" s="71">
        <v>31</v>
      </c>
      <c r="F70" s="73"/>
      <c r="G70" t="s">
        <v>128</v>
      </c>
      <c r="H70" t="s">
        <v>119</v>
      </c>
      <c r="I70" s="25">
        <v>0.37724444000000001</v>
      </c>
      <c r="J70" s="25">
        <v>0.30332288000000002</v>
      </c>
      <c r="K70" s="25">
        <v>0.46918110000000002</v>
      </c>
      <c r="L70" s="25">
        <v>20.973028182983398</v>
      </c>
      <c r="M70" s="25">
        <v>21.00393</v>
      </c>
      <c r="N70" s="25">
        <v>0.106499836</v>
      </c>
      <c r="O70" s="9"/>
      <c r="P70" s="9"/>
      <c r="Q70" s="6"/>
      <c r="R70" s="9"/>
      <c r="S70" s="9"/>
      <c r="T70" s="8"/>
      <c r="U70" s="9"/>
    </row>
    <row r="71" spans="1:25" ht="16" x14ac:dyDescent="0.2">
      <c r="A71" s="29"/>
      <c r="B71">
        <v>72</v>
      </c>
      <c r="C71" t="s">
        <v>8</v>
      </c>
      <c r="D71" t="s">
        <v>135</v>
      </c>
      <c r="E71" s="71">
        <v>31</v>
      </c>
      <c r="F71" s="73"/>
      <c r="G71" t="s">
        <v>128</v>
      </c>
      <c r="H71" t="s">
        <v>119</v>
      </c>
      <c r="I71" s="25">
        <v>0.37724444000000001</v>
      </c>
      <c r="J71" s="25">
        <v>0.30332288000000002</v>
      </c>
      <c r="K71" s="25">
        <v>0.46918110000000002</v>
      </c>
      <c r="L71" s="25">
        <v>21.122463226318359</v>
      </c>
      <c r="M71" s="25">
        <v>21.00393</v>
      </c>
      <c r="N71" s="25">
        <v>0.106499836</v>
      </c>
      <c r="O71" s="9"/>
      <c r="P71" s="9"/>
      <c r="Q71" s="6"/>
      <c r="R71" s="9"/>
      <c r="S71" s="9"/>
      <c r="T71" s="8"/>
      <c r="U71" s="9"/>
    </row>
    <row r="72" spans="1:25" s="43" customFormat="1" ht="16" x14ac:dyDescent="0.2">
      <c r="A72" s="29"/>
      <c r="B72">
        <v>12</v>
      </c>
      <c r="C72" t="s">
        <v>12</v>
      </c>
      <c r="D72" t="s">
        <v>135</v>
      </c>
      <c r="E72" s="71">
        <v>31</v>
      </c>
      <c r="F72" s="73"/>
      <c r="G72" t="s">
        <v>125</v>
      </c>
      <c r="H72" t="s">
        <v>119</v>
      </c>
      <c r="I72" t="s">
        <v>1</v>
      </c>
      <c r="J72" t="s">
        <v>1</v>
      </c>
      <c r="K72" t="s">
        <v>1</v>
      </c>
      <c r="L72" s="25">
        <v>7.8368630409240723</v>
      </c>
      <c r="M72" s="25">
        <v>7.9656034</v>
      </c>
      <c r="N72" s="25">
        <v>0.16488354</v>
      </c>
      <c r="O72" s="42"/>
      <c r="P72" s="42"/>
      <c r="Q72" s="44"/>
      <c r="R72" s="42"/>
      <c r="S72" s="42"/>
      <c r="T72" s="42"/>
      <c r="U72" s="42"/>
      <c r="V72" s="43" t="s">
        <v>1</v>
      </c>
      <c r="W72" s="45"/>
      <c r="X72" s="45"/>
      <c r="Y72" s="45"/>
    </row>
    <row r="73" spans="1:25" s="43" customFormat="1" ht="16" x14ac:dyDescent="0.2">
      <c r="A73" s="29"/>
      <c r="B73">
        <v>24</v>
      </c>
      <c r="C73" t="s">
        <v>11</v>
      </c>
      <c r="D73" t="s">
        <v>135</v>
      </c>
      <c r="E73" s="71">
        <v>31</v>
      </c>
      <c r="F73" s="73"/>
      <c r="G73" t="s">
        <v>125</v>
      </c>
      <c r="H73" t="s">
        <v>119</v>
      </c>
      <c r="I73" t="s">
        <v>1</v>
      </c>
      <c r="J73" t="s">
        <v>1</v>
      </c>
      <c r="K73" t="s">
        <v>1</v>
      </c>
      <c r="L73" s="25">
        <v>7.9085001945495605</v>
      </c>
      <c r="M73" s="25">
        <v>7.9656034</v>
      </c>
      <c r="N73" s="25">
        <v>0.16488354</v>
      </c>
      <c r="O73" s="42"/>
      <c r="P73" s="44"/>
      <c r="Q73" s="44"/>
      <c r="R73" s="44"/>
      <c r="S73" s="44"/>
      <c r="T73" s="44"/>
      <c r="U73" s="44"/>
      <c r="V73" s="43" t="s">
        <v>1</v>
      </c>
      <c r="W73" s="45"/>
      <c r="X73" s="45"/>
      <c r="Y73" s="45"/>
    </row>
    <row r="74" spans="1:25" s="48" customFormat="1" ht="16" x14ac:dyDescent="0.2">
      <c r="A74" s="30"/>
      <c r="B74">
        <v>36</v>
      </c>
      <c r="C74" t="s">
        <v>10</v>
      </c>
      <c r="D74" t="s">
        <v>135</v>
      </c>
      <c r="E74" s="71">
        <v>31</v>
      </c>
      <c r="F74" s="73"/>
      <c r="G74" t="s">
        <v>125</v>
      </c>
      <c r="H74" t="s">
        <v>119</v>
      </c>
      <c r="I74" t="s">
        <v>1</v>
      </c>
      <c r="J74" t="s">
        <v>1</v>
      </c>
      <c r="K74" t="s">
        <v>1</v>
      </c>
      <c r="L74" s="25">
        <v>8.1514482498168945</v>
      </c>
      <c r="M74" s="25">
        <v>7.9656034</v>
      </c>
      <c r="N74" s="25">
        <v>0.16488354</v>
      </c>
      <c r="O74" s="42"/>
      <c r="P74" s="44"/>
      <c r="Q74" s="47"/>
      <c r="R74" s="44"/>
      <c r="S74" s="44"/>
      <c r="T74" s="44"/>
      <c r="U74" s="44"/>
      <c r="V74" s="48" t="s">
        <v>1</v>
      </c>
      <c r="W74" s="49"/>
      <c r="X74" s="49"/>
      <c r="Y74" s="49"/>
    </row>
    <row r="75" spans="1:25" ht="16" x14ac:dyDescent="0.2">
      <c r="A75" s="35" t="s">
        <v>110</v>
      </c>
      <c r="B75"/>
      <c r="C75"/>
      <c r="D75" t="s">
        <v>110</v>
      </c>
      <c r="E75"/>
      <c r="F75"/>
      <c r="G75" t="s">
        <v>120</v>
      </c>
      <c r="H75" t="s">
        <v>119</v>
      </c>
      <c r="I75" t="s">
        <v>1</v>
      </c>
      <c r="J75" t="s">
        <v>1</v>
      </c>
      <c r="K75" t="s">
        <v>1</v>
      </c>
      <c r="L75" t="s">
        <v>111</v>
      </c>
      <c r="M75" t="s">
        <v>1</v>
      </c>
      <c r="N75" t="s">
        <v>1</v>
      </c>
      <c r="O75" s="14"/>
      <c r="P75" s="38"/>
      <c r="Q75" s="38"/>
      <c r="R75" s="38"/>
      <c r="S75" s="38"/>
      <c r="T75" s="39"/>
      <c r="U75" s="38"/>
    </row>
    <row r="76" spans="1:25" ht="16" x14ac:dyDescent="0.2">
      <c r="B76"/>
      <c r="C76"/>
      <c r="D76" t="s">
        <v>110</v>
      </c>
      <c r="E76"/>
      <c r="F76"/>
      <c r="G76" t="s">
        <v>120</v>
      </c>
      <c r="H76" t="s">
        <v>119</v>
      </c>
      <c r="I76" t="s">
        <v>1</v>
      </c>
      <c r="J76" t="s">
        <v>1</v>
      </c>
      <c r="K76" t="s">
        <v>1</v>
      </c>
      <c r="L76" t="s">
        <v>111</v>
      </c>
      <c r="M76" t="s">
        <v>1</v>
      </c>
      <c r="N76" t="s">
        <v>1</v>
      </c>
      <c r="O76" s="9"/>
      <c r="P76" s="6"/>
      <c r="Q76" s="6"/>
      <c r="R76" s="9"/>
      <c r="S76" s="9"/>
      <c r="T76" s="8"/>
      <c r="U76" s="9"/>
    </row>
    <row r="77" spans="1:25" ht="16" x14ac:dyDescent="0.2">
      <c r="B77"/>
      <c r="C77"/>
      <c r="D77" t="s">
        <v>110</v>
      </c>
      <c r="E77"/>
      <c r="F77"/>
      <c r="G77" t="s">
        <v>120</v>
      </c>
      <c r="H77" t="s">
        <v>119</v>
      </c>
      <c r="I77" t="s">
        <v>1</v>
      </c>
      <c r="J77" t="s">
        <v>1</v>
      </c>
      <c r="K77" t="s">
        <v>1</v>
      </c>
      <c r="L77" t="s">
        <v>111</v>
      </c>
      <c r="M77" t="s">
        <v>1</v>
      </c>
      <c r="N77" t="s">
        <v>1</v>
      </c>
      <c r="O77" s="9"/>
      <c r="P77" s="6"/>
      <c r="Q77" s="6"/>
      <c r="R77" s="9"/>
      <c r="S77" s="9"/>
      <c r="T77" s="8"/>
      <c r="U77" s="9"/>
    </row>
    <row r="78" spans="1:25" ht="16" x14ac:dyDescent="0.2">
      <c r="B78"/>
      <c r="C78"/>
      <c r="D78" t="s">
        <v>110</v>
      </c>
      <c r="E78"/>
      <c r="F78"/>
      <c r="G78" t="s">
        <v>103</v>
      </c>
      <c r="H78" t="s">
        <v>119</v>
      </c>
      <c r="I78" t="s">
        <v>1</v>
      </c>
      <c r="J78" t="s">
        <v>1</v>
      </c>
      <c r="K78" t="s">
        <v>1</v>
      </c>
      <c r="L78" s="25">
        <v>36.315105438232422</v>
      </c>
      <c r="M78" t="s">
        <v>1</v>
      </c>
      <c r="N78" t="s">
        <v>1</v>
      </c>
      <c r="O78" s="9"/>
      <c r="P78" s="6"/>
    </row>
    <row r="79" spans="1:25" ht="16" x14ac:dyDescent="0.2">
      <c r="B79"/>
      <c r="C79"/>
      <c r="D79" t="s">
        <v>110</v>
      </c>
      <c r="E79"/>
      <c r="F79"/>
      <c r="G79" t="s">
        <v>103</v>
      </c>
      <c r="H79" t="s">
        <v>119</v>
      </c>
      <c r="I79" t="s">
        <v>1</v>
      </c>
      <c r="J79" t="s">
        <v>1</v>
      </c>
      <c r="K79" t="s">
        <v>1</v>
      </c>
      <c r="L79" s="25">
        <v>36.634521484375</v>
      </c>
      <c r="M79" t="s">
        <v>1</v>
      </c>
      <c r="N79" t="s">
        <v>1</v>
      </c>
      <c r="O79" s="9"/>
      <c r="P79" s="6"/>
    </row>
    <row r="80" spans="1:25" ht="16" x14ac:dyDescent="0.2">
      <c r="B80"/>
      <c r="C80"/>
      <c r="D80" t="s">
        <v>110</v>
      </c>
      <c r="E80"/>
      <c r="F80"/>
      <c r="G80" t="s">
        <v>103</v>
      </c>
      <c r="H80" t="s">
        <v>119</v>
      </c>
      <c r="I80" t="s">
        <v>1</v>
      </c>
      <c r="J80" t="s">
        <v>1</v>
      </c>
      <c r="K80" t="s">
        <v>1</v>
      </c>
      <c r="L80" s="25">
        <v>35.789161682128906</v>
      </c>
      <c r="M80" t="s">
        <v>1</v>
      </c>
      <c r="N80" t="s">
        <v>1</v>
      </c>
      <c r="O80" s="9"/>
      <c r="P80" s="6"/>
    </row>
    <row r="81" spans="2:14" ht="16" x14ac:dyDescent="0.2">
      <c r="B81">
        <v>85</v>
      </c>
      <c r="C81" t="s">
        <v>124</v>
      </c>
      <c r="D81" t="s">
        <v>110</v>
      </c>
      <c r="E81" s="71"/>
      <c r="F81" s="73"/>
      <c r="G81" t="s">
        <v>125</v>
      </c>
      <c r="H81" t="s">
        <v>119</v>
      </c>
      <c r="I81" t="s">
        <v>1</v>
      </c>
      <c r="J81" t="s">
        <v>1</v>
      </c>
      <c r="K81" t="s">
        <v>1</v>
      </c>
      <c r="L81" t="s">
        <v>111</v>
      </c>
      <c r="M81" t="s">
        <v>1</v>
      </c>
      <c r="N81" t="s">
        <v>1</v>
      </c>
    </row>
    <row r="82" spans="2:14" ht="16" x14ac:dyDescent="0.2">
      <c r="B82">
        <v>86</v>
      </c>
      <c r="C82" t="s">
        <v>126</v>
      </c>
      <c r="D82" t="s">
        <v>110</v>
      </c>
      <c r="E82" s="71"/>
      <c r="F82" s="73"/>
      <c r="G82" t="s">
        <v>125</v>
      </c>
      <c r="H82" t="s">
        <v>119</v>
      </c>
      <c r="I82" t="s">
        <v>1</v>
      </c>
      <c r="J82" t="s">
        <v>1</v>
      </c>
      <c r="K82" t="s">
        <v>1</v>
      </c>
      <c r="L82" t="s">
        <v>111</v>
      </c>
      <c r="M82" t="s">
        <v>1</v>
      </c>
      <c r="N82" t="s">
        <v>1</v>
      </c>
    </row>
    <row r="83" spans="2:14" ht="16" x14ac:dyDescent="0.2">
      <c r="B83">
        <v>87</v>
      </c>
      <c r="C83" t="s">
        <v>127</v>
      </c>
      <c r="D83" t="s">
        <v>110</v>
      </c>
      <c r="E83" s="71"/>
      <c r="F83" s="73"/>
      <c r="G83" t="s">
        <v>125</v>
      </c>
      <c r="H83" t="s">
        <v>119</v>
      </c>
      <c r="I83" t="s">
        <v>1</v>
      </c>
      <c r="J83" t="s">
        <v>1</v>
      </c>
      <c r="K83" t="s">
        <v>1</v>
      </c>
      <c r="L83" t="s">
        <v>111</v>
      </c>
      <c r="M83" t="s">
        <v>1</v>
      </c>
      <c r="N83" t="s">
        <v>1</v>
      </c>
    </row>
    <row r="84" spans="2:14" ht="16" x14ac:dyDescent="0.2">
      <c r="B84">
        <v>88</v>
      </c>
      <c r="C84" t="s">
        <v>129</v>
      </c>
      <c r="D84" t="s">
        <v>110</v>
      </c>
      <c r="E84" s="71"/>
      <c r="F84" s="73"/>
      <c r="G84" t="s">
        <v>128</v>
      </c>
      <c r="H84" t="s">
        <v>119</v>
      </c>
      <c r="I84" t="s">
        <v>1</v>
      </c>
      <c r="J84" t="s">
        <v>1</v>
      </c>
      <c r="K84" t="s">
        <v>1</v>
      </c>
      <c r="L84" t="s">
        <v>111</v>
      </c>
      <c r="M84" t="s">
        <v>1</v>
      </c>
      <c r="N84" t="s">
        <v>1</v>
      </c>
    </row>
    <row r="85" spans="2:14" ht="16" x14ac:dyDescent="0.2">
      <c r="B85">
        <v>89</v>
      </c>
      <c r="C85" t="s">
        <v>150</v>
      </c>
      <c r="D85" t="s">
        <v>110</v>
      </c>
      <c r="E85" s="71"/>
      <c r="F85" s="73"/>
      <c r="G85" t="s">
        <v>128</v>
      </c>
      <c r="H85" t="s">
        <v>119</v>
      </c>
      <c r="I85" t="s">
        <v>1</v>
      </c>
      <c r="J85" t="s">
        <v>1</v>
      </c>
      <c r="K85" t="s">
        <v>1</v>
      </c>
      <c r="L85" t="s">
        <v>111</v>
      </c>
      <c r="M85" t="s">
        <v>1</v>
      </c>
      <c r="N85" t="s">
        <v>1</v>
      </c>
    </row>
    <row r="86" spans="2:14" ht="16" x14ac:dyDescent="0.2">
      <c r="B86">
        <v>90</v>
      </c>
      <c r="C86" t="s">
        <v>151</v>
      </c>
      <c r="D86" t="s">
        <v>110</v>
      </c>
      <c r="E86" s="71"/>
      <c r="F86" s="73"/>
      <c r="G86" t="s">
        <v>128</v>
      </c>
      <c r="H86" t="s">
        <v>119</v>
      </c>
      <c r="I86" t="s">
        <v>1</v>
      </c>
      <c r="J86" t="s">
        <v>1</v>
      </c>
      <c r="K86" t="s">
        <v>1</v>
      </c>
      <c r="L86" t="s">
        <v>111</v>
      </c>
      <c r="M86" t="s">
        <v>1</v>
      </c>
      <c r="N86" t="s">
        <v>1</v>
      </c>
    </row>
  </sheetData>
  <mergeCells count="2">
    <mergeCell ref="I1:N1"/>
    <mergeCell ref="O1:R1"/>
  </mergeCells>
  <pageMargins left="0.75" right="0.75" top="1" bottom="1" header="0.5" footer="0.5"/>
  <pageSetup orientation="portrait" horizontalDpi="300" verticalDpi="3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9708EC-8D99-4146-86CA-78DAFA75BA64}">
  <dimension ref="A1:Y86"/>
  <sheetViews>
    <sheetView topLeftCell="A2" zoomScale="106" zoomScaleNormal="100" workbookViewId="0">
      <pane ySplit="1" topLeftCell="A51" activePane="bottomLeft" state="frozen"/>
      <selection activeCell="A2" sqref="A2"/>
      <selection pane="bottomLeft" activeCell="F3" sqref="F3:F63"/>
    </sheetView>
  </sheetViews>
  <sheetFormatPr baseColWidth="10" defaultColWidth="8.83203125" defaultRowHeight="13" x14ac:dyDescent="0.15"/>
  <cols>
    <col min="1" max="1" width="26.6640625" style="2" customWidth="1"/>
    <col min="2" max="3" width="10.5" style="1" customWidth="1"/>
    <col min="4" max="4" width="13.5" style="15" bestFit="1" customWidth="1"/>
    <col min="5" max="5" width="11.6640625" style="15" customWidth="1"/>
    <col min="6" max="6" width="14.5" style="1" customWidth="1"/>
    <col min="7" max="7" width="11.1640625" style="15" bestFit="1" customWidth="1"/>
    <col min="8" max="8" width="11.1640625" style="1" customWidth="1"/>
    <col min="9" max="9" width="10" style="1" customWidth="1"/>
    <col min="10" max="10" width="6.83203125" style="1" customWidth="1"/>
    <col min="11" max="11" width="7.33203125" style="1" customWidth="1"/>
    <col min="12" max="12" width="11.5" style="24" customWidth="1"/>
    <col min="13" max="13" width="7.6640625" style="24" bestFit="1" customWidth="1"/>
    <col min="14" max="14" width="5.6640625" style="15" bestFit="1" customWidth="1"/>
    <col min="15" max="16" width="10.83203125" style="2" customWidth="1"/>
    <col min="17" max="19" width="12.1640625" style="2" customWidth="1"/>
    <col min="20" max="20" width="12.1640625" style="3" customWidth="1"/>
    <col min="21" max="21" width="12.1640625" style="2" customWidth="1"/>
    <col min="22" max="22" width="7.33203125" style="1" bestFit="1" customWidth="1"/>
    <col min="23" max="23" width="12.1640625" style="1" bestFit="1" customWidth="1"/>
    <col min="24" max="24" width="10.1640625" style="1" bestFit="1" customWidth="1"/>
    <col min="25" max="25" width="11.83203125" style="1" bestFit="1" customWidth="1"/>
    <col min="26" max="16384" width="8.83203125" style="1"/>
  </cols>
  <sheetData>
    <row r="1" spans="1:25" x14ac:dyDescent="0.15">
      <c r="I1" s="75" t="s">
        <v>112</v>
      </c>
      <c r="J1" s="75"/>
      <c r="K1" s="75"/>
      <c r="L1" s="75"/>
      <c r="M1" s="75"/>
      <c r="N1" s="75"/>
      <c r="O1" s="76" t="s">
        <v>113</v>
      </c>
      <c r="P1" s="76"/>
      <c r="Q1" s="76"/>
      <c r="R1" s="76"/>
      <c r="S1" s="32"/>
    </row>
    <row r="2" spans="1:25" x14ac:dyDescent="0.15">
      <c r="A2" s="22" t="s">
        <v>97</v>
      </c>
      <c r="B2" s="1" t="s">
        <v>99</v>
      </c>
      <c r="C2" s="1" t="s">
        <v>98</v>
      </c>
      <c r="D2" s="15" t="s">
        <v>123</v>
      </c>
      <c r="E2" s="15" t="s">
        <v>96</v>
      </c>
      <c r="F2" s="1" t="s">
        <v>147</v>
      </c>
      <c r="G2" s="15" t="s">
        <v>95</v>
      </c>
      <c r="H2" s="1" t="s">
        <v>100</v>
      </c>
      <c r="I2" s="4" t="s">
        <v>94</v>
      </c>
      <c r="J2" s="1" t="s">
        <v>93</v>
      </c>
      <c r="K2" s="1" t="s">
        <v>92</v>
      </c>
      <c r="L2" s="24" t="s">
        <v>91</v>
      </c>
      <c r="M2" s="24" t="s">
        <v>90</v>
      </c>
      <c r="N2" s="15" t="s">
        <v>89</v>
      </c>
      <c r="O2" s="33" t="s">
        <v>115</v>
      </c>
      <c r="P2" s="2" t="s">
        <v>117</v>
      </c>
      <c r="Q2" s="2" t="s">
        <v>116</v>
      </c>
      <c r="R2" s="33" t="s">
        <v>88</v>
      </c>
      <c r="S2" s="2" t="s">
        <v>118</v>
      </c>
      <c r="T2" s="3" t="s">
        <v>87</v>
      </c>
      <c r="U2" s="2" t="s">
        <v>86</v>
      </c>
      <c r="V2" s="1" t="s">
        <v>85</v>
      </c>
      <c r="W2" s="1" t="s">
        <v>84</v>
      </c>
      <c r="X2" s="1" t="s">
        <v>83</v>
      </c>
      <c r="Y2" s="1" t="s">
        <v>82</v>
      </c>
    </row>
    <row r="3" spans="1:25" s="13" customFormat="1" ht="16" x14ac:dyDescent="0.2">
      <c r="A3" s="19" t="s">
        <v>121</v>
      </c>
      <c r="B3"/>
      <c r="C3"/>
      <c r="D3" t="s">
        <v>0</v>
      </c>
      <c r="E3" s="71">
        <v>2</v>
      </c>
      <c r="F3" t="s">
        <v>146</v>
      </c>
      <c r="G3" t="s">
        <v>120</v>
      </c>
      <c r="H3" t="s">
        <v>119</v>
      </c>
      <c r="I3" s="25">
        <v>1.4650776000000001</v>
      </c>
      <c r="J3" s="25">
        <v>1.2076803</v>
      </c>
      <c r="K3" s="25">
        <v>1.7773348</v>
      </c>
      <c r="L3" s="25">
        <v>19.845870971679688</v>
      </c>
      <c r="M3" s="25">
        <v>19.697476999999999</v>
      </c>
      <c r="N3" s="25">
        <v>0.12865378</v>
      </c>
      <c r="O3" s="9">
        <f>M3-M12</f>
        <v>12.003183</v>
      </c>
      <c r="P3" s="9">
        <f>SQRT(N3^2+N12^2)</f>
        <v>0.15339380400759511</v>
      </c>
      <c r="Q3" s="18">
        <f>O3</f>
        <v>12.003183</v>
      </c>
      <c r="R3" s="9">
        <f>O3-Q3</f>
        <v>0</v>
      </c>
      <c r="S3" s="9">
        <f>P3</f>
        <v>0.15339380400759511</v>
      </c>
      <c r="T3" s="8">
        <f>2^(-R3)</f>
        <v>1</v>
      </c>
      <c r="U3" s="9">
        <f>LOG(T3,2)</f>
        <v>0</v>
      </c>
      <c r="V3" s="13" t="s">
        <v>1</v>
      </c>
    </row>
    <row r="4" spans="1:25" ht="16" x14ac:dyDescent="0.2">
      <c r="A4" s="20"/>
      <c r="B4"/>
      <c r="C4"/>
      <c r="D4" t="s">
        <v>0</v>
      </c>
      <c r="E4" s="71">
        <v>2</v>
      </c>
      <c r="F4"/>
      <c r="G4" t="s">
        <v>120</v>
      </c>
      <c r="H4" t="s">
        <v>119</v>
      </c>
      <c r="I4" s="25">
        <v>1.4650776000000001</v>
      </c>
      <c r="J4" s="25">
        <v>1.2076803</v>
      </c>
      <c r="K4" s="25">
        <v>1.7773348</v>
      </c>
      <c r="L4" s="25">
        <v>19.629304885864258</v>
      </c>
      <c r="M4" s="25">
        <v>19.697476999999999</v>
      </c>
      <c r="N4" s="25">
        <v>0.12865378</v>
      </c>
      <c r="O4" s="9"/>
      <c r="P4" s="9"/>
      <c r="Q4" s="9"/>
      <c r="R4" s="9"/>
      <c r="S4" s="9"/>
      <c r="T4" s="8"/>
      <c r="U4" s="9"/>
      <c r="V4" s="1" t="s">
        <v>1</v>
      </c>
    </row>
    <row r="5" spans="1:25" ht="16" x14ac:dyDescent="0.2">
      <c r="A5" s="2" t="s">
        <v>114</v>
      </c>
      <c r="B5"/>
      <c r="C5"/>
      <c r="D5" t="s">
        <v>0</v>
      </c>
      <c r="E5" s="71">
        <v>2</v>
      </c>
      <c r="F5"/>
      <c r="G5" t="s">
        <v>120</v>
      </c>
      <c r="H5" t="s">
        <v>119</v>
      </c>
      <c r="I5" s="25">
        <v>1.4650776000000001</v>
      </c>
      <c r="J5" s="25">
        <v>1.2076803</v>
      </c>
      <c r="K5" s="25">
        <v>1.7773348</v>
      </c>
      <c r="L5" s="25">
        <v>19.617256164550781</v>
      </c>
      <c r="M5" s="25">
        <v>19.697476999999999</v>
      </c>
      <c r="N5" s="25">
        <v>0.12865378</v>
      </c>
      <c r="O5" s="9"/>
      <c r="P5" s="9"/>
      <c r="Q5" s="9"/>
      <c r="R5" s="9"/>
      <c r="S5" s="9"/>
      <c r="T5" s="8"/>
      <c r="U5" s="9"/>
    </row>
    <row r="6" spans="1:25" ht="16" x14ac:dyDescent="0.2">
      <c r="B6"/>
      <c r="C6"/>
      <c r="D6" t="s">
        <v>0</v>
      </c>
      <c r="E6" s="71">
        <v>2</v>
      </c>
      <c r="F6"/>
      <c r="G6" t="s">
        <v>103</v>
      </c>
      <c r="H6" t="s">
        <v>119</v>
      </c>
      <c r="I6" t="s">
        <v>1</v>
      </c>
      <c r="J6" t="s">
        <v>1</v>
      </c>
      <c r="K6" t="s">
        <v>1</v>
      </c>
      <c r="L6" s="25">
        <v>21.319541931152344</v>
      </c>
      <c r="M6" s="25">
        <v>21.190843999999998</v>
      </c>
      <c r="N6" s="25">
        <v>0.11698318000000001</v>
      </c>
      <c r="O6" s="9">
        <f>M6-M12</f>
        <v>13.496549999999999</v>
      </c>
      <c r="P6" s="9">
        <f>SQRT(N6^2+N12^2)</f>
        <v>0.14374605525907311</v>
      </c>
      <c r="Q6" s="18">
        <f>O6</f>
        <v>13.496549999999999</v>
      </c>
      <c r="R6" s="9">
        <f>O6-Q6</f>
        <v>0</v>
      </c>
      <c r="S6" s="9">
        <f>P6</f>
        <v>0.14374605525907311</v>
      </c>
      <c r="T6" s="8">
        <f>2^(-R6)</f>
        <v>1</v>
      </c>
      <c r="U6" s="9">
        <f>LOG(T6,2)</f>
        <v>0</v>
      </c>
    </row>
    <row r="7" spans="1:25" ht="16" x14ac:dyDescent="0.2">
      <c r="B7"/>
      <c r="C7"/>
      <c r="D7" t="s">
        <v>0</v>
      </c>
      <c r="E7" s="71">
        <v>2</v>
      </c>
      <c r="F7"/>
      <c r="G7" t="s">
        <v>103</v>
      </c>
      <c r="H7" t="s">
        <v>119</v>
      </c>
      <c r="I7" t="s">
        <v>1</v>
      </c>
      <c r="J7" t="s">
        <v>1</v>
      </c>
      <c r="K7" t="s">
        <v>1</v>
      </c>
      <c r="L7" s="25">
        <v>21.090959548950195</v>
      </c>
      <c r="M7" s="25">
        <v>21.190843999999998</v>
      </c>
      <c r="N7" s="25">
        <v>0.11698318000000001</v>
      </c>
      <c r="O7" s="9"/>
      <c r="P7" s="9"/>
      <c r="Q7" s="9"/>
      <c r="R7" s="9"/>
      <c r="S7" s="9"/>
      <c r="T7" s="8"/>
      <c r="U7" s="9"/>
    </row>
    <row r="8" spans="1:25" ht="16" x14ac:dyDescent="0.2">
      <c r="B8"/>
      <c r="C8"/>
      <c r="D8" t="s">
        <v>0</v>
      </c>
      <c r="E8" s="71">
        <v>2</v>
      </c>
      <c r="F8"/>
      <c r="G8" t="s">
        <v>103</v>
      </c>
      <c r="H8" t="s">
        <v>119</v>
      </c>
      <c r="I8" t="s">
        <v>1</v>
      </c>
      <c r="J8" t="s">
        <v>1</v>
      </c>
      <c r="K8" t="s">
        <v>1</v>
      </c>
      <c r="L8" s="25">
        <v>21.162033081054688</v>
      </c>
      <c r="M8" s="25">
        <v>21.190843999999998</v>
      </c>
      <c r="N8" s="25">
        <v>0.11698318000000001</v>
      </c>
      <c r="O8" s="9"/>
      <c r="P8" s="9"/>
      <c r="Q8" s="9"/>
      <c r="R8" s="9"/>
      <c r="S8" s="9"/>
      <c r="T8" s="8"/>
      <c r="U8" s="9"/>
    </row>
    <row r="9" spans="1:25" ht="16" x14ac:dyDescent="0.2">
      <c r="B9">
        <v>37</v>
      </c>
      <c r="C9" t="s">
        <v>45</v>
      </c>
      <c r="D9" t="s">
        <v>0</v>
      </c>
      <c r="E9" s="71">
        <v>2</v>
      </c>
      <c r="F9"/>
      <c r="G9" t="s">
        <v>128</v>
      </c>
      <c r="H9" t="s">
        <v>119</v>
      </c>
      <c r="I9" s="25">
        <v>1</v>
      </c>
      <c r="J9" s="25">
        <v>0.77124864000000004</v>
      </c>
      <c r="K9" s="25">
        <v>1.2965987999999999</v>
      </c>
      <c r="L9" s="25">
        <v>19.603578567504883</v>
      </c>
      <c r="M9" s="25">
        <v>19.410772000000001</v>
      </c>
      <c r="N9" s="25">
        <v>0.21833796999999999</v>
      </c>
      <c r="O9" s="9">
        <f>M9-M12</f>
        <v>11.716478000000002</v>
      </c>
      <c r="P9" s="9">
        <f>SQRT(N9^2+N12^2)</f>
        <v>0.23377196825828583</v>
      </c>
      <c r="Q9" s="18">
        <f>O9</f>
        <v>11.716478000000002</v>
      </c>
      <c r="R9" s="9">
        <f>O9-Q9</f>
        <v>0</v>
      </c>
      <c r="S9" s="9">
        <f>P9</f>
        <v>0.23377196825828583</v>
      </c>
      <c r="T9" s="8">
        <f>2^(-R9)</f>
        <v>1</v>
      </c>
      <c r="U9" s="9">
        <f t="shared" ref="U9" si="0">LOG(T9,2)</f>
        <v>0</v>
      </c>
    </row>
    <row r="10" spans="1:25" ht="16" x14ac:dyDescent="0.2">
      <c r="B10">
        <v>49</v>
      </c>
      <c r="C10" t="s">
        <v>78</v>
      </c>
      <c r="D10" t="s">
        <v>0</v>
      </c>
      <c r="E10" s="71">
        <v>2</v>
      </c>
      <c r="F10"/>
      <c r="G10" t="s">
        <v>128</v>
      </c>
      <c r="H10" t="s">
        <v>119</v>
      </c>
      <c r="I10" s="25">
        <v>1</v>
      </c>
      <c r="J10" s="25">
        <v>0.77124864000000004</v>
      </c>
      <c r="K10" s="25">
        <v>1.2965987999999999</v>
      </c>
      <c r="L10" s="25">
        <v>19.173688888549805</v>
      </c>
      <c r="M10" s="25">
        <v>19.410772000000001</v>
      </c>
      <c r="N10" s="25">
        <v>0.21833796999999999</v>
      </c>
      <c r="O10" s="9"/>
      <c r="P10" s="9"/>
      <c r="Q10" s="9"/>
      <c r="R10" s="9"/>
      <c r="S10" s="9"/>
      <c r="T10" s="8"/>
      <c r="U10" s="9"/>
    </row>
    <row r="11" spans="1:25" ht="16" x14ac:dyDescent="0.2">
      <c r="B11">
        <v>61</v>
      </c>
      <c r="C11" t="s">
        <v>77</v>
      </c>
      <c r="D11" t="s">
        <v>0</v>
      </c>
      <c r="E11" s="71">
        <v>2</v>
      </c>
      <c r="F11"/>
      <c r="G11" t="s">
        <v>128</v>
      </c>
      <c r="H11" t="s">
        <v>119</v>
      </c>
      <c r="I11" s="25">
        <v>1</v>
      </c>
      <c r="J11" s="25">
        <v>0.77124864000000004</v>
      </c>
      <c r="K11" s="25">
        <v>1.2965987999999999</v>
      </c>
      <c r="L11" s="25">
        <v>19.455045700073242</v>
      </c>
      <c r="M11" s="25">
        <v>19.410772000000001</v>
      </c>
      <c r="N11" s="25">
        <v>0.21833796999999999</v>
      </c>
      <c r="O11" s="9"/>
      <c r="P11" s="9"/>
      <c r="Q11" s="9"/>
      <c r="R11" s="9"/>
      <c r="S11" s="9"/>
      <c r="T11" s="8"/>
      <c r="U11" s="9"/>
    </row>
    <row r="12" spans="1:25" s="43" customFormat="1" ht="16" x14ac:dyDescent="0.2">
      <c r="A12" s="2"/>
      <c r="B12">
        <v>1</v>
      </c>
      <c r="C12" t="s">
        <v>81</v>
      </c>
      <c r="D12" t="s">
        <v>0</v>
      </c>
      <c r="E12" s="71">
        <v>2</v>
      </c>
      <c r="F12"/>
      <c r="G12" t="s">
        <v>125</v>
      </c>
      <c r="H12" t="s">
        <v>119</v>
      </c>
      <c r="I12" t="s">
        <v>1</v>
      </c>
      <c r="J12" t="s">
        <v>1</v>
      </c>
      <c r="K12" t="s">
        <v>1</v>
      </c>
      <c r="L12" s="25">
        <v>7.7890458106994629</v>
      </c>
      <c r="M12" s="25">
        <v>7.6942940000000002</v>
      </c>
      <c r="N12" s="25">
        <v>8.3533609999999994E-2</v>
      </c>
      <c r="O12" s="42"/>
      <c r="P12" s="42"/>
      <c r="Q12" s="42"/>
      <c r="R12" s="42"/>
      <c r="S12" s="42"/>
      <c r="T12" s="42"/>
      <c r="U12" s="42"/>
      <c r="V12" s="43" t="s">
        <v>1</v>
      </c>
    </row>
    <row r="13" spans="1:25" s="43" customFormat="1" ht="16" x14ac:dyDescent="0.2">
      <c r="A13" s="2"/>
      <c r="B13">
        <v>13</v>
      </c>
      <c r="C13" t="s">
        <v>80</v>
      </c>
      <c r="D13" t="s">
        <v>0</v>
      </c>
      <c r="E13" s="71">
        <v>2</v>
      </c>
      <c r="F13"/>
      <c r="G13" t="s">
        <v>125</v>
      </c>
      <c r="H13" t="s">
        <v>119</v>
      </c>
      <c r="I13" t="s">
        <v>1</v>
      </c>
      <c r="J13" t="s">
        <v>1</v>
      </c>
      <c r="K13" t="s">
        <v>1</v>
      </c>
      <c r="L13" s="25">
        <v>7.6625542640686035</v>
      </c>
      <c r="M13" s="25">
        <v>7.6942940000000002</v>
      </c>
      <c r="N13" s="25">
        <v>8.3533609999999994E-2</v>
      </c>
      <c r="O13" s="42"/>
      <c r="P13" s="44"/>
      <c r="Q13" s="44"/>
      <c r="R13" s="44"/>
      <c r="S13" s="44"/>
      <c r="T13" s="44"/>
      <c r="U13" s="44"/>
      <c r="V13" s="43" t="s">
        <v>1</v>
      </c>
      <c r="W13" s="45"/>
      <c r="X13" s="45"/>
      <c r="Y13" s="45"/>
    </row>
    <row r="14" spans="1:25" s="43" customFormat="1" ht="16" x14ac:dyDescent="0.2">
      <c r="A14" s="2"/>
      <c r="B14">
        <v>25</v>
      </c>
      <c r="C14" t="s">
        <v>79</v>
      </c>
      <c r="D14" t="s">
        <v>0</v>
      </c>
      <c r="E14" s="71">
        <v>2</v>
      </c>
      <c r="F14"/>
      <c r="G14" t="s">
        <v>125</v>
      </c>
      <c r="H14" t="s">
        <v>119</v>
      </c>
      <c r="I14" t="s">
        <v>1</v>
      </c>
      <c r="J14" t="s">
        <v>1</v>
      </c>
      <c r="K14" t="s">
        <v>1</v>
      </c>
      <c r="L14" s="25">
        <v>7.6312828063964844</v>
      </c>
      <c r="M14" s="25">
        <v>7.6942940000000002</v>
      </c>
      <c r="N14" s="25">
        <v>8.3533609999999994E-2</v>
      </c>
      <c r="O14" s="42"/>
      <c r="P14" s="44"/>
      <c r="Q14" s="44"/>
      <c r="R14" s="44"/>
      <c r="S14" s="44"/>
      <c r="T14" s="44"/>
      <c r="U14" s="44"/>
      <c r="V14" s="43" t="s">
        <v>1</v>
      </c>
      <c r="W14" s="45"/>
      <c r="X14" s="45"/>
      <c r="Y14" s="45"/>
    </row>
    <row r="15" spans="1:25" s="13" customFormat="1" ht="16" x14ac:dyDescent="0.2">
      <c r="A15" s="27" t="s">
        <v>122</v>
      </c>
      <c r="B15" s="16"/>
      <c r="C15" s="16"/>
      <c r="D15" t="s">
        <v>70</v>
      </c>
      <c r="E15" s="71">
        <v>5</v>
      </c>
      <c r="F15" t="s">
        <v>148</v>
      </c>
      <c r="G15" t="s">
        <v>120</v>
      </c>
      <c r="H15" t="s">
        <v>119</v>
      </c>
      <c r="I15" s="25">
        <v>1.2397597</v>
      </c>
      <c r="J15" s="25">
        <v>0.85531056000000005</v>
      </c>
      <c r="K15" s="25">
        <v>1.7970128999999999</v>
      </c>
      <c r="L15" s="25">
        <v>21.38133430480957</v>
      </c>
      <c r="M15" s="25">
        <v>21.311630000000001</v>
      </c>
      <c r="N15" s="25">
        <v>6.1246965E-2</v>
      </c>
      <c r="O15" s="9">
        <f>M15-M24</f>
        <v>14.480695000000001</v>
      </c>
      <c r="P15" s="9">
        <f>SQRT(N15^2+N24^2)</f>
        <v>8.1431327663025369E-2</v>
      </c>
      <c r="Q15" s="18">
        <f>$Q$3</f>
        <v>12.003183</v>
      </c>
      <c r="R15" s="9">
        <f t="shared" ref="R15" si="1">O15-Q15</f>
        <v>2.4775120000000008</v>
      </c>
      <c r="S15" s="9">
        <f t="shared" ref="S15" si="2">P15</f>
        <v>8.1431327663025369E-2</v>
      </c>
      <c r="T15" s="8">
        <f t="shared" ref="T15" si="3">2^(-R15)</f>
        <v>0.17955378867184413</v>
      </c>
      <c r="U15" s="9">
        <f t="shared" ref="U15" si="4">LOG(T15,2)</f>
        <v>-2.4775120000000008</v>
      </c>
      <c r="V15" s="13" t="s">
        <v>1</v>
      </c>
    </row>
    <row r="16" spans="1:25" ht="16" x14ac:dyDescent="0.2">
      <c r="A16" s="29"/>
      <c r="B16"/>
      <c r="C16"/>
      <c r="D16" t="s">
        <v>70</v>
      </c>
      <c r="E16" s="71">
        <v>5</v>
      </c>
      <c r="F16"/>
      <c r="G16" t="s">
        <v>120</v>
      </c>
      <c r="H16" t="s">
        <v>119</v>
      </c>
      <c r="I16" s="25">
        <v>1.2397597</v>
      </c>
      <c r="J16" s="25">
        <v>0.85531056000000005</v>
      </c>
      <c r="K16" s="25">
        <v>1.7970128999999999</v>
      </c>
      <c r="L16" s="25">
        <v>21.287136077880859</v>
      </c>
      <c r="M16" s="25">
        <v>21.311630000000001</v>
      </c>
      <c r="N16" s="25">
        <v>6.1246965E-2</v>
      </c>
      <c r="O16" s="9"/>
      <c r="P16" s="9"/>
      <c r="Q16" s="6"/>
      <c r="R16" s="9"/>
      <c r="S16" s="9"/>
      <c r="T16" s="8"/>
      <c r="U16" s="9"/>
      <c r="V16" s="1" t="s">
        <v>1</v>
      </c>
    </row>
    <row r="17" spans="1:25" ht="16" x14ac:dyDescent="0.2">
      <c r="A17" s="29"/>
      <c r="B17"/>
      <c r="C17"/>
      <c r="D17" t="s">
        <v>70</v>
      </c>
      <c r="E17" s="71">
        <v>5</v>
      </c>
      <c r="F17"/>
      <c r="G17" t="s">
        <v>120</v>
      </c>
      <c r="H17" t="s">
        <v>119</v>
      </c>
      <c r="I17" s="25">
        <v>1.2397597</v>
      </c>
      <c r="J17" s="25">
        <v>0.85531056000000005</v>
      </c>
      <c r="K17" s="25">
        <v>1.7970128999999999</v>
      </c>
      <c r="L17" s="25">
        <v>21.266422271728516</v>
      </c>
      <c r="M17" s="25">
        <v>21.311630000000001</v>
      </c>
      <c r="N17" s="25">
        <v>6.1246965E-2</v>
      </c>
      <c r="O17" s="9"/>
      <c r="P17" s="9"/>
      <c r="Q17" s="6"/>
      <c r="R17" s="9"/>
      <c r="S17" s="9"/>
      <c r="T17" s="8"/>
      <c r="U17" s="9"/>
      <c r="V17" s="1" t="s">
        <v>1</v>
      </c>
    </row>
    <row r="18" spans="1:25" ht="16" x14ac:dyDescent="0.2">
      <c r="A18" s="29"/>
      <c r="B18"/>
      <c r="C18"/>
      <c r="D18" t="s">
        <v>70</v>
      </c>
      <c r="E18" s="71">
        <v>5</v>
      </c>
      <c r="F18"/>
      <c r="G18" t="s">
        <v>103</v>
      </c>
      <c r="H18" t="s">
        <v>119</v>
      </c>
      <c r="I18" t="s">
        <v>1</v>
      </c>
      <c r="J18" t="s">
        <v>1</v>
      </c>
      <c r="K18" t="s">
        <v>1</v>
      </c>
      <c r="L18" s="25">
        <v>22.925853729248047</v>
      </c>
      <c r="M18" s="25">
        <v>22.564081000000002</v>
      </c>
      <c r="N18" s="25">
        <v>0.32842814999999997</v>
      </c>
      <c r="O18" s="9">
        <f>M18-M24</f>
        <v>15.733146000000001</v>
      </c>
      <c r="P18" s="9">
        <f>SQRT(N18^2+N24^2)</f>
        <v>0.33278359351938347</v>
      </c>
      <c r="Q18" s="34">
        <f>$Q$6</f>
        <v>13.496549999999999</v>
      </c>
      <c r="R18" s="9">
        <f t="shared" ref="R18" si="5">O18-Q18</f>
        <v>2.2365960000000022</v>
      </c>
      <c r="S18" s="9">
        <f t="shared" ref="S18" si="6">P18</f>
        <v>0.33278359351938347</v>
      </c>
      <c r="T18" s="8">
        <f t="shared" ref="T18" si="7">2^(-R18)</f>
        <v>0.2121863859713311</v>
      </c>
      <c r="U18" s="9">
        <f t="shared" ref="U18" si="8">LOG(T18,2)</f>
        <v>-2.2365960000000022</v>
      </c>
    </row>
    <row r="19" spans="1:25" ht="16" x14ac:dyDescent="0.2">
      <c r="A19" s="29"/>
      <c r="B19"/>
      <c r="C19"/>
      <c r="D19" t="s">
        <v>70</v>
      </c>
      <c r="E19" s="71">
        <v>5</v>
      </c>
      <c r="F19"/>
      <c r="G19" t="s">
        <v>103</v>
      </c>
      <c r="H19" t="s">
        <v>119</v>
      </c>
      <c r="I19" t="s">
        <v>1</v>
      </c>
      <c r="J19" t="s">
        <v>1</v>
      </c>
      <c r="K19" t="s">
        <v>1</v>
      </c>
      <c r="L19" s="25">
        <v>22.481714248657227</v>
      </c>
      <c r="M19" s="25">
        <v>22.564081000000002</v>
      </c>
      <c r="N19" s="25">
        <v>0.32842814999999997</v>
      </c>
      <c r="O19" s="9"/>
      <c r="P19" s="9"/>
      <c r="Q19" s="6"/>
      <c r="R19" s="9"/>
      <c r="S19" s="9"/>
      <c r="T19" s="8"/>
      <c r="U19" s="9"/>
    </row>
    <row r="20" spans="1:25" ht="16" x14ac:dyDescent="0.2">
      <c r="A20" s="29"/>
      <c r="B20"/>
      <c r="C20"/>
      <c r="D20" t="s">
        <v>70</v>
      </c>
      <c r="E20" s="71">
        <v>5</v>
      </c>
      <c r="F20"/>
      <c r="G20" t="s">
        <v>103</v>
      </c>
      <c r="H20" t="s">
        <v>119</v>
      </c>
      <c r="I20" t="s">
        <v>1</v>
      </c>
      <c r="J20" t="s">
        <v>1</v>
      </c>
      <c r="K20" t="s">
        <v>1</v>
      </c>
      <c r="L20" s="25">
        <v>22.284677505493164</v>
      </c>
      <c r="M20" s="25">
        <v>22.564081000000002</v>
      </c>
      <c r="N20" s="25">
        <v>0.32842814999999997</v>
      </c>
      <c r="O20" s="9"/>
      <c r="P20" s="9"/>
      <c r="Q20" s="6"/>
      <c r="R20" s="9"/>
      <c r="S20" s="9"/>
      <c r="T20" s="8"/>
      <c r="U20" s="9"/>
    </row>
    <row r="21" spans="1:25" ht="16" x14ac:dyDescent="0.2">
      <c r="A21" s="29"/>
      <c r="B21">
        <v>38</v>
      </c>
      <c r="C21" t="s">
        <v>42</v>
      </c>
      <c r="D21" t="s">
        <v>70</v>
      </c>
      <c r="E21" s="71">
        <v>5</v>
      </c>
      <c r="F21"/>
      <c r="G21" t="s">
        <v>128</v>
      </c>
      <c r="H21" t="s">
        <v>119</v>
      </c>
      <c r="I21" s="25">
        <v>0.11593297</v>
      </c>
      <c r="J21" s="25">
        <v>9.7039210000000001E-2</v>
      </c>
      <c r="K21" s="25">
        <v>0.1385054</v>
      </c>
      <c r="L21" s="25">
        <v>21.790218353271484</v>
      </c>
      <c r="M21" s="25">
        <v>21.65605</v>
      </c>
      <c r="N21" s="25">
        <v>0.15084738</v>
      </c>
      <c r="O21" s="9">
        <f>M21-M24</f>
        <v>14.825115</v>
      </c>
      <c r="P21" s="9">
        <f>SQRT(N21^2+N24^2)</f>
        <v>0.16010872073724211</v>
      </c>
      <c r="Q21" s="44">
        <f>Q$9</f>
        <v>11.716478000000002</v>
      </c>
      <c r="R21" s="9">
        <f t="shared" ref="R21" si="9">O21-Q21</f>
        <v>3.1086369999999981</v>
      </c>
      <c r="S21" s="9">
        <f t="shared" ref="S21" si="10">P21</f>
        <v>0.16010872073724211</v>
      </c>
      <c r="T21" s="8">
        <f t="shared" ref="T21" si="11">2^(-R21)</f>
        <v>0.11593298481457652</v>
      </c>
      <c r="U21" s="9">
        <f t="shared" ref="U21" si="12">LOG(T21,2)</f>
        <v>-3.1086369999999981</v>
      </c>
    </row>
    <row r="22" spans="1:25" ht="16" x14ac:dyDescent="0.2">
      <c r="A22" s="29"/>
      <c r="B22">
        <v>50</v>
      </c>
      <c r="C22" t="s">
        <v>72</v>
      </c>
      <c r="D22" t="s">
        <v>70</v>
      </c>
      <c r="E22" s="71">
        <v>5</v>
      </c>
      <c r="F22"/>
      <c r="G22" t="s">
        <v>128</v>
      </c>
      <c r="H22" t="s">
        <v>119</v>
      </c>
      <c r="I22" s="25">
        <v>0.11593297</v>
      </c>
      <c r="J22" s="25">
        <v>9.7039210000000001E-2</v>
      </c>
      <c r="K22" s="25">
        <v>0.1385054</v>
      </c>
      <c r="L22" s="25">
        <v>21.492767333984375</v>
      </c>
      <c r="M22" s="25">
        <v>21.65605</v>
      </c>
      <c r="N22" s="25">
        <v>0.15084738</v>
      </c>
      <c r="O22" s="9"/>
      <c r="P22" s="9"/>
      <c r="Q22" s="6"/>
      <c r="R22" s="9"/>
      <c r="S22" s="9"/>
      <c r="T22" s="8"/>
      <c r="U22" s="9"/>
    </row>
    <row r="23" spans="1:25" ht="16" x14ac:dyDescent="0.2">
      <c r="A23" s="29"/>
      <c r="B23">
        <v>62</v>
      </c>
      <c r="C23" t="s">
        <v>71</v>
      </c>
      <c r="D23" t="s">
        <v>70</v>
      </c>
      <c r="E23" s="71">
        <v>5</v>
      </c>
      <c r="F23"/>
      <c r="G23" t="s">
        <v>128</v>
      </c>
      <c r="H23" t="s">
        <v>119</v>
      </c>
      <c r="I23" s="25">
        <v>0.11593297</v>
      </c>
      <c r="J23" s="25">
        <v>9.7039210000000001E-2</v>
      </c>
      <c r="K23" s="25">
        <v>0.1385054</v>
      </c>
      <c r="L23" s="25">
        <v>21.685161590576172</v>
      </c>
      <c r="M23" s="25">
        <v>21.65605</v>
      </c>
      <c r="N23" s="25">
        <v>0.15084738</v>
      </c>
      <c r="O23" s="9"/>
      <c r="P23" s="9"/>
      <c r="Q23" s="6"/>
      <c r="R23" s="9"/>
      <c r="S23" s="9"/>
      <c r="T23" s="8"/>
      <c r="U23" s="9"/>
    </row>
    <row r="24" spans="1:25" s="43" customFormat="1" ht="16" x14ac:dyDescent="0.2">
      <c r="A24" s="29"/>
      <c r="B24">
        <v>2</v>
      </c>
      <c r="C24" t="s">
        <v>75</v>
      </c>
      <c r="D24" t="s">
        <v>70</v>
      </c>
      <c r="E24" s="71">
        <v>5</v>
      </c>
      <c r="F24"/>
      <c r="G24" t="s">
        <v>125</v>
      </c>
      <c r="H24" t="s">
        <v>119</v>
      </c>
      <c r="I24" t="s">
        <v>1</v>
      </c>
      <c r="J24" t="s">
        <v>1</v>
      </c>
      <c r="K24" t="s">
        <v>1</v>
      </c>
      <c r="L24" s="25">
        <v>6.8250112533569336</v>
      </c>
      <c r="M24" s="25">
        <v>6.8309350000000002</v>
      </c>
      <c r="N24" s="25">
        <v>5.3664424000000002E-2</v>
      </c>
      <c r="O24" s="42"/>
      <c r="P24" s="42"/>
      <c r="Q24" s="44"/>
      <c r="R24" s="42"/>
      <c r="S24" s="42"/>
      <c r="T24" s="42"/>
      <c r="U24" s="42"/>
      <c r="V24" s="43" t="s">
        <v>1</v>
      </c>
      <c r="W24" s="45"/>
      <c r="X24" s="45"/>
      <c r="Y24" s="45"/>
    </row>
    <row r="25" spans="1:25" s="43" customFormat="1" ht="16" x14ac:dyDescent="0.2">
      <c r="A25" s="29"/>
      <c r="B25">
        <v>14</v>
      </c>
      <c r="C25" t="s">
        <v>74</v>
      </c>
      <c r="D25" t="s">
        <v>70</v>
      </c>
      <c r="E25" s="71">
        <v>5</v>
      </c>
      <c r="F25"/>
      <c r="G25" t="s">
        <v>125</v>
      </c>
      <c r="H25" t="s">
        <v>119</v>
      </c>
      <c r="I25" t="s">
        <v>1</v>
      </c>
      <c r="J25" t="s">
        <v>1</v>
      </c>
      <c r="K25" t="s">
        <v>1</v>
      </c>
      <c r="L25" s="25">
        <v>6.7804784774780273</v>
      </c>
      <c r="M25" s="25">
        <v>6.8309350000000002</v>
      </c>
      <c r="N25" s="25">
        <v>5.3664424000000002E-2</v>
      </c>
      <c r="O25" s="42"/>
      <c r="P25" s="44"/>
      <c r="Q25" s="44"/>
      <c r="R25" s="44"/>
      <c r="S25" s="44"/>
      <c r="T25" s="44"/>
      <c r="U25" s="44"/>
      <c r="V25" s="43" t="s">
        <v>1</v>
      </c>
      <c r="W25" s="45"/>
      <c r="X25" s="45"/>
      <c r="Y25" s="45"/>
    </row>
    <row r="26" spans="1:25" s="48" customFormat="1" ht="16" x14ac:dyDescent="0.2">
      <c r="A26" s="30"/>
      <c r="B26">
        <v>26</v>
      </c>
      <c r="C26" t="s">
        <v>73</v>
      </c>
      <c r="D26" t="s">
        <v>70</v>
      </c>
      <c r="E26" s="71">
        <v>5</v>
      </c>
      <c r="F26"/>
      <c r="G26" t="s">
        <v>125</v>
      </c>
      <c r="H26" t="s">
        <v>119</v>
      </c>
      <c r="I26" t="s">
        <v>1</v>
      </c>
      <c r="J26" t="s">
        <v>1</v>
      </c>
      <c r="K26" t="s">
        <v>1</v>
      </c>
      <c r="L26" s="25">
        <v>6.8873157501220703</v>
      </c>
      <c r="M26" s="25">
        <v>6.8309350000000002</v>
      </c>
      <c r="N26" s="25">
        <v>5.3664424000000002E-2</v>
      </c>
      <c r="O26" s="46"/>
      <c r="P26" s="47"/>
      <c r="Q26" s="47"/>
      <c r="R26" s="47"/>
      <c r="S26" s="47"/>
      <c r="T26" s="47"/>
      <c r="U26" s="47"/>
      <c r="V26" s="48" t="s">
        <v>1</v>
      </c>
      <c r="W26" s="49"/>
      <c r="X26" s="49"/>
      <c r="Y26" s="49"/>
    </row>
    <row r="27" spans="1:25" ht="16" x14ac:dyDescent="0.2">
      <c r="A27" s="2" t="s">
        <v>122</v>
      </c>
      <c r="B27"/>
      <c r="C27"/>
      <c r="D27" t="s">
        <v>34</v>
      </c>
      <c r="E27" s="71">
        <v>8</v>
      </c>
      <c r="F27" t="s">
        <v>161</v>
      </c>
      <c r="G27" t="s">
        <v>120</v>
      </c>
      <c r="H27" t="s">
        <v>119</v>
      </c>
      <c r="I27" s="25">
        <v>1.1966269</v>
      </c>
      <c r="J27" s="25">
        <v>0.78477439999999998</v>
      </c>
      <c r="K27" s="25">
        <v>1.8246211000000001</v>
      </c>
      <c r="L27" s="25">
        <v>21.353147506713867</v>
      </c>
      <c r="M27" s="25">
        <v>21.153549999999999</v>
      </c>
      <c r="N27" s="25">
        <v>0.17957414999999999</v>
      </c>
      <c r="O27" s="6">
        <f>M27-M36</f>
        <v>14.005020499999999</v>
      </c>
      <c r="P27" s="6">
        <f>SQRT(N27^2+N36^2)</f>
        <v>0.18310002197351216</v>
      </c>
      <c r="Q27" s="34">
        <f t="shared" ref="Q27" si="13">$Q$3</f>
        <v>12.003183</v>
      </c>
      <c r="R27" s="6">
        <f t="shared" ref="R27" si="14">O27-Q27</f>
        <v>2.0018374999999988</v>
      </c>
      <c r="S27" s="6">
        <f t="shared" ref="S27" si="15">P27</f>
        <v>0.18310002197351216</v>
      </c>
      <c r="T27" s="7">
        <f t="shared" ref="T27" si="16">2^(-R27)</f>
        <v>0.24968178820343889</v>
      </c>
      <c r="U27" s="6">
        <f t="shared" ref="U27" si="17">LOG(T27,2)</f>
        <v>-2.0018374999999988</v>
      </c>
      <c r="V27" s="1" t="s">
        <v>1</v>
      </c>
    </row>
    <row r="28" spans="1:25" ht="16" x14ac:dyDescent="0.2">
      <c r="B28"/>
      <c r="C28"/>
      <c r="D28" t="s">
        <v>34</v>
      </c>
      <c r="E28" s="71">
        <v>8</v>
      </c>
      <c r="F28"/>
      <c r="G28" t="s">
        <v>120</v>
      </c>
      <c r="H28" t="s">
        <v>119</v>
      </c>
      <c r="I28" s="25">
        <v>1.1966269</v>
      </c>
      <c r="J28" s="25">
        <v>0.78477439999999998</v>
      </c>
      <c r="K28" s="25">
        <v>1.8246211000000001</v>
      </c>
      <c r="L28" s="25">
        <v>21.102407455444336</v>
      </c>
      <c r="M28" s="25">
        <v>21.153549999999999</v>
      </c>
      <c r="N28" s="25">
        <v>0.17957414999999999</v>
      </c>
      <c r="O28" s="9"/>
      <c r="P28" s="9"/>
      <c r="Q28" s="6"/>
      <c r="R28" s="9"/>
      <c r="S28" s="9"/>
      <c r="T28" s="8"/>
      <c r="U28" s="9"/>
      <c r="V28" s="1" t="s">
        <v>1</v>
      </c>
    </row>
    <row r="29" spans="1:25" ht="16" x14ac:dyDescent="0.2">
      <c r="B29"/>
      <c r="C29"/>
      <c r="D29" t="s">
        <v>34</v>
      </c>
      <c r="E29" s="71">
        <v>8</v>
      </c>
      <c r="F29"/>
      <c r="G29" t="s">
        <v>120</v>
      </c>
      <c r="H29" t="s">
        <v>119</v>
      </c>
      <c r="I29" s="25">
        <v>1.1966269</v>
      </c>
      <c r="J29" s="25">
        <v>0.78477439999999998</v>
      </c>
      <c r="K29" s="25">
        <v>1.8246211000000001</v>
      </c>
      <c r="L29" s="25">
        <v>21.005094528198242</v>
      </c>
      <c r="M29" s="25">
        <v>21.153549999999999</v>
      </c>
      <c r="N29" s="25">
        <v>0.17957414999999999</v>
      </c>
      <c r="O29" s="9"/>
      <c r="P29" s="9"/>
      <c r="Q29" s="6"/>
      <c r="R29" s="9"/>
      <c r="S29" s="9"/>
      <c r="T29" s="8"/>
      <c r="U29" s="9"/>
      <c r="V29" s="1" t="s">
        <v>1</v>
      </c>
    </row>
    <row r="30" spans="1:25" ht="16" x14ac:dyDescent="0.2">
      <c r="B30"/>
      <c r="C30"/>
      <c r="D30" t="s">
        <v>34</v>
      </c>
      <c r="E30" s="71">
        <v>8</v>
      </c>
      <c r="F30"/>
      <c r="G30" t="s">
        <v>103</v>
      </c>
      <c r="H30" t="s">
        <v>119</v>
      </c>
      <c r="I30" t="s">
        <v>1</v>
      </c>
      <c r="J30" t="s">
        <v>1</v>
      </c>
      <c r="K30" t="s">
        <v>1</v>
      </c>
      <c r="L30" s="25">
        <v>22.677291870117188</v>
      </c>
      <c r="M30" s="25">
        <v>22.354914000000001</v>
      </c>
      <c r="N30" s="25">
        <v>0.33453205000000003</v>
      </c>
      <c r="O30" s="9">
        <f>M30-M36</f>
        <v>15.2063845</v>
      </c>
      <c r="P30" s="9">
        <f>SQRT(N30^2+N36^2)</f>
        <v>0.33643786228021466</v>
      </c>
      <c r="Q30" s="34">
        <f t="shared" ref="Q30" si="18">$Q$6</f>
        <v>13.496549999999999</v>
      </c>
      <c r="R30" s="9">
        <f t="shared" ref="R30" si="19">O30-Q30</f>
        <v>1.7098345000000013</v>
      </c>
      <c r="S30" s="9">
        <f t="shared" ref="S30" si="20">P30</f>
        <v>0.33643786228021466</v>
      </c>
      <c r="T30" s="8">
        <f t="shared" ref="T30" si="21">2^(-R30)</f>
        <v>0.30569513549153265</v>
      </c>
      <c r="U30" s="9">
        <f t="shared" ref="U30" si="22">LOG(T30,2)</f>
        <v>-1.7098345000000013</v>
      </c>
    </row>
    <row r="31" spans="1:25" ht="16" x14ac:dyDescent="0.2">
      <c r="B31"/>
      <c r="C31"/>
      <c r="D31" t="s">
        <v>34</v>
      </c>
      <c r="E31" s="71">
        <v>8</v>
      </c>
      <c r="F31"/>
      <c r="G31" t="s">
        <v>103</v>
      </c>
      <c r="H31" t="s">
        <v>119</v>
      </c>
      <c r="I31" t="s">
        <v>1</v>
      </c>
      <c r="J31" t="s">
        <v>1</v>
      </c>
      <c r="K31" t="s">
        <v>1</v>
      </c>
      <c r="L31" s="25">
        <v>22.378023147583008</v>
      </c>
      <c r="M31" s="25">
        <v>22.354914000000001</v>
      </c>
      <c r="N31" s="25">
        <v>0.33453205000000003</v>
      </c>
      <c r="O31" s="9"/>
      <c r="P31" s="9"/>
      <c r="Q31" s="6"/>
      <c r="R31" s="9"/>
      <c r="S31" s="9"/>
      <c r="T31" s="8"/>
      <c r="U31" s="9"/>
    </row>
    <row r="32" spans="1:25" ht="16" x14ac:dyDescent="0.2">
      <c r="B32"/>
      <c r="C32"/>
      <c r="D32" t="s">
        <v>34</v>
      </c>
      <c r="E32" s="71">
        <v>8</v>
      </c>
      <c r="F32"/>
      <c r="G32" t="s">
        <v>103</v>
      </c>
      <c r="H32" t="s">
        <v>119</v>
      </c>
      <c r="I32" t="s">
        <v>1</v>
      </c>
      <c r="J32" t="s">
        <v>1</v>
      </c>
      <c r="K32" t="s">
        <v>1</v>
      </c>
      <c r="L32" s="25">
        <v>22.009426116943359</v>
      </c>
      <c r="M32" s="25">
        <v>22.354914000000001</v>
      </c>
      <c r="N32" s="25">
        <v>0.33453205000000003</v>
      </c>
      <c r="O32" s="9"/>
      <c r="P32" s="9"/>
      <c r="Q32" s="6"/>
      <c r="R32" s="9"/>
      <c r="S32" s="9"/>
      <c r="T32" s="8"/>
      <c r="U32" s="9"/>
    </row>
    <row r="33" spans="1:25" ht="16" x14ac:dyDescent="0.2">
      <c r="B33">
        <v>39</v>
      </c>
      <c r="C33" t="s">
        <v>7</v>
      </c>
      <c r="D33" t="s">
        <v>34</v>
      </c>
      <c r="E33" s="71">
        <v>8</v>
      </c>
      <c r="F33"/>
      <c r="G33" t="s">
        <v>128</v>
      </c>
      <c r="H33" t="s">
        <v>119</v>
      </c>
      <c r="I33" s="25">
        <v>0.14243273000000001</v>
      </c>
      <c r="J33" s="25">
        <v>0.11934539</v>
      </c>
      <c r="K33" s="25">
        <v>0.16998631</v>
      </c>
      <c r="L33" s="25">
        <v>21.842288970947266</v>
      </c>
      <c r="M33" s="25">
        <v>21.676653000000002</v>
      </c>
      <c r="N33" s="25">
        <v>0.15509553000000001</v>
      </c>
      <c r="O33" s="9">
        <f>M33-M36</f>
        <v>14.528123500000001</v>
      </c>
      <c r="P33" s="9">
        <f>SQRT(N33^2+N36^2)</f>
        <v>0.15916458816099469</v>
      </c>
      <c r="Q33" s="44">
        <f>Q$9</f>
        <v>11.716478000000002</v>
      </c>
      <c r="R33" s="9">
        <f t="shared" ref="R33" si="23">O33-Q33</f>
        <v>2.8116454999999991</v>
      </c>
      <c r="S33" s="9">
        <f t="shared" ref="S33" si="24">P33</f>
        <v>0.15916458816099469</v>
      </c>
      <c r="T33" s="8">
        <f t="shared" ref="T33" si="25">2^(-R33)</f>
        <v>0.14243291656563614</v>
      </c>
      <c r="U33" s="9">
        <f t="shared" ref="U33" si="26">LOG(T33,2)</f>
        <v>-2.8116454999999991</v>
      </c>
    </row>
    <row r="34" spans="1:25" ht="16" x14ac:dyDescent="0.2">
      <c r="B34">
        <v>51</v>
      </c>
      <c r="C34" t="s">
        <v>36</v>
      </c>
      <c r="D34" t="s">
        <v>34</v>
      </c>
      <c r="E34" s="71">
        <v>8</v>
      </c>
      <c r="F34"/>
      <c r="G34" t="s">
        <v>128</v>
      </c>
      <c r="H34" t="s">
        <v>119</v>
      </c>
      <c r="I34" s="25">
        <v>0.14243273000000001</v>
      </c>
      <c r="J34" s="25">
        <v>0.11934539</v>
      </c>
      <c r="K34" s="25">
        <v>0.16998631</v>
      </c>
      <c r="L34" s="25">
        <v>21.652812957763672</v>
      </c>
      <c r="M34" s="25">
        <v>21.676653000000002</v>
      </c>
      <c r="N34" s="25">
        <v>0.15509553000000001</v>
      </c>
      <c r="O34" s="9"/>
      <c r="P34" s="9"/>
      <c r="Q34" s="6"/>
      <c r="R34" s="9"/>
      <c r="S34" s="9"/>
      <c r="T34" s="8"/>
      <c r="U34" s="9"/>
    </row>
    <row r="35" spans="1:25" ht="16" x14ac:dyDescent="0.2">
      <c r="B35">
        <v>63</v>
      </c>
      <c r="C35" t="s">
        <v>35</v>
      </c>
      <c r="D35" t="s">
        <v>34</v>
      </c>
      <c r="E35" s="71">
        <v>8</v>
      </c>
      <c r="F35"/>
      <c r="G35" t="s">
        <v>128</v>
      </c>
      <c r="H35" t="s">
        <v>119</v>
      </c>
      <c r="I35" s="25">
        <v>0.14243273000000001</v>
      </c>
      <c r="J35" s="25">
        <v>0.11934539</v>
      </c>
      <c r="K35" s="25">
        <v>0.16998631</v>
      </c>
      <c r="L35" s="25">
        <v>21.534858703613281</v>
      </c>
      <c r="M35" s="25">
        <v>21.676653000000002</v>
      </c>
      <c r="N35" s="25">
        <v>0.15509553000000001</v>
      </c>
      <c r="O35" s="9"/>
      <c r="P35" s="9"/>
      <c r="Q35" s="6"/>
      <c r="R35" s="9"/>
      <c r="S35" s="9"/>
      <c r="T35" s="8"/>
      <c r="U35" s="9"/>
    </row>
    <row r="36" spans="1:25" s="43" customFormat="1" ht="16" x14ac:dyDescent="0.2">
      <c r="A36" s="2"/>
      <c r="B36">
        <v>3</v>
      </c>
      <c r="C36" t="s">
        <v>39</v>
      </c>
      <c r="D36" t="s">
        <v>34</v>
      </c>
      <c r="E36" s="71">
        <v>8</v>
      </c>
      <c r="F36"/>
      <c r="G36" t="s">
        <v>125</v>
      </c>
      <c r="H36" t="s">
        <v>119</v>
      </c>
      <c r="I36" t="s">
        <v>1</v>
      </c>
      <c r="J36" t="s">
        <v>1</v>
      </c>
      <c r="K36" t="s">
        <v>1</v>
      </c>
      <c r="L36" s="25">
        <v>7.1430277824401855</v>
      </c>
      <c r="M36" s="25">
        <v>7.1485295000000004</v>
      </c>
      <c r="N36" s="25">
        <v>3.5759512E-2</v>
      </c>
      <c r="O36" s="42"/>
      <c r="P36" s="42"/>
      <c r="Q36" s="44"/>
      <c r="R36" s="42"/>
      <c r="S36" s="42"/>
      <c r="T36" s="42"/>
      <c r="U36" s="42"/>
      <c r="V36" s="43" t="s">
        <v>1</v>
      </c>
      <c r="W36" s="45"/>
      <c r="X36" s="45"/>
      <c r="Y36" s="45"/>
    </row>
    <row r="37" spans="1:25" s="43" customFormat="1" ht="16" x14ac:dyDescent="0.2">
      <c r="A37" s="2"/>
      <c r="B37">
        <v>15</v>
      </c>
      <c r="C37" t="s">
        <v>38</v>
      </c>
      <c r="D37" t="s">
        <v>34</v>
      </c>
      <c r="E37" s="71">
        <v>8</v>
      </c>
      <c r="F37"/>
      <c r="G37" t="s">
        <v>125</v>
      </c>
      <c r="H37" t="s">
        <v>119</v>
      </c>
      <c r="I37" t="s">
        <v>1</v>
      </c>
      <c r="J37" t="s">
        <v>1</v>
      </c>
      <c r="K37" t="s">
        <v>1</v>
      </c>
      <c r="L37" s="25">
        <v>7.1158394813537598</v>
      </c>
      <c r="M37" s="25">
        <v>7.1485295000000004</v>
      </c>
      <c r="N37" s="25">
        <v>3.5759512E-2</v>
      </c>
      <c r="O37" s="42"/>
      <c r="P37" s="44"/>
      <c r="Q37" s="44"/>
      <c r="R37" s="44"/>
      <c r="S37" s="44"/>
      <c r="T37" s="44"/>
      <c r="U37" s="44"/>
      <c r="V37" s="43" t="s">
        <v>1</v>
      </c>
      <c r="W37" s="45"/>
      <c r="X37" s="45"/>
      <c r="Y37" s="45"/>
    </row>
    <row r="38" spans="1:25" s="43" customFormat="1" ht="16" x14ac:dyDescent="0.2">
      <c r="A38" s="2"/>
      <c r="B38">
        <v>27</v>
      </c>
      <c r="C38" t="s">
        <v>37</v>
      </c>
      <c r="D38" t="s">
        <v>34</v>
      </c>
      <c r="E38" s="71">
        <v>8</v>
      </c>
      <c r="F38"/>
      <c r="G38" t="s">
        <v>125</v>
      </c>
      <c r="H38" t="s">
        <v>119</v>
      </c>
      <c r="I38" t="s">
        <v>1</v>
      </c>
      <c r="J38" t="s">
        <v>1</v>
      </c>
      <c r="K38" t="s">
        <v>1</v>
      </c>
      <c r="L38" s="25">
        <v>7.1867208480834961</v>
      </c>
      <c r="M38" s="25">
        <v>7.1485295000000004</v>
      </c>
      <c r="N38" s="25">
        <v>3.5759512E-2</v>
      </c>
      <c r="O38" s="42"/>
      <c r="P38" s="44"/>
      <c r="Q38" s="44"/>
      <c r="R38" s="44"/>
      <c r="S38" s="44"/>
      <c r="T38" s="44"/>
      <c r="U38" s="44"/>
      <c r="V38" s="43" t="s">
        <v>1</v>
      </c>
      <c r="W38" s="45"/>
      <c r="X38" s="45"/>
      <c r="Y38" s="45"/>
    </row>
    <row r="39" spans="1:25" s="13" customFormat="1" ht="16" x14ac:dyDescent="0.2">
      <c r="A39" s="27" t="s">
        <v>121</v>
      </c>
      <c r="B39" s="16"/>
      <c r="C39" s="16"/>
      <c r="D39" t="s">
        <v>28</v>
      </c>
      <c r="E39" s="71">
        <v>11</v>
      </c>
      <c r="F39" t="s">
        <v>152</v>
      </c>
      <c r="G39" t="s">
        <v>120</v>
      </c>
      <c r="H39" t="s">
        <v>119</v>
      </c>
      <c r="I39" s="25">
        <v>0.92055180000000003</v>
      </c>
      <c r="J39" s="25">
        <v>0.60742289999999999</v>
      </c>
      <c r="K39" s="25">
        <v>1.3950997999999999</v>
      </c>
      <c r="L39" s="25">
        <v>17.126585006713867</v>
      </c>
      <c r="M39" s="25">
        <v>16.896353000000001</v>
      </c>
      <c r="N39" s="25">
        <v>0.20503442999999999</v>
      </c>
      <c r="O39" s="9">
        <f>M39-M48</f>
        <v>8.8400130000000008</v>
      </c>
      <c r="P39" s="9">
        <f>SQRT(N39^2+N48^2)</f>
        <v>0.20946631806258786</v>
      </c>
      <c r="Q39" s="18">
        <f t="shared" ref="Q39" si="27">$Q$3</f>
        <v>12.003183</v>
      </c>
      <c r="R39" s="9">
        <f t="shared" ref="R39" si="28">O39-Q39</f>
        <v>-3.1631699999999991</v>
      </c>
      <c r="S39" s="9">
        <f t="shared" ref="S39" si="29">P39</f>
        <v>0.20946631806258786</v>
      </c>
      <c r="T39" s="8">
        <f t="shared" ref="T39" si="30">2^(-R39)</f>
        <v>8.9579586082833043</v>
      </c>
      <c r="U39" s="9">
        <f t="shared" ref="U39" si="31">LOG(T39,2)</f>
        <v>3.1631699999999991</v>
      </c>
      <c r="V39" s="13" t="s">
        <v>1</v>
      </c>
    </row>
    <row r="40" spans="1:25" ht="16" x14ac:dyDescent="0.2">
      <c r="A40" s="29"/>
      <c r="B40"/>
      <c r="C40"/>
      <c r="D40" t="s">
        <v>28</v>
      </c>
      <c r="E40" s="71">
        <v>11</v>
      </c>
      <c r="F40"/>
      <c r="G40" t="s">
        <v>120</v>
      </c>
      <c r="H40" t="s">
        <v>119</v>
      </c>
      <c r="I40" s="25">
        <v>0.92055180000000003</v>
      </c>
      <c r="J40" s="25">
        <v>0.60742289999999999</v>
      </c>
      <c r="K40" s="25">
        <v>1.3950997999999999</v>
      </c>
      <c r="L40" s="25">
        <v>16.829017639160156</v>
      </c>
      <c r="M40" s="25">
        <v>16.896353000000001</v>
      </c>
      <c r="N40" s="25">
        <v>0.20503442999999999</v>
      </c>
      <c r="O40" s="9"/>
      <c r="P40" s="9"/>
      <c r="Q40" s="6"/>
      <c r="R40" s="9"/>
      <c r="S40" s="9"/>
      <c r="T40" s="8"/>
      <c r="U40" s="9"/>
      <c r="V40" s="1" t="s">
        <v>1</v>
      </c>
    </row>
    <row r="41" spans="1:25" ht="16" x14ac:dyDescent="0.2">
      <c r="A41" s="29"/>
      <c r="B41"/>
      <c r="C41"/>
      <c r="D41" t="s">
        <v>28</v>
      </c>
      <c r="E41" s="71">
        <v>11</v>
      </c>
      <c r="F41"/>
      <c r="G41" t="s">
        <v>120</v>
      </c>
      <c r="H41" t="s">
        <v>119</v>
      </c>
      <c r="I41" s="25">
        <v>0.92055180000000003</v>
      </c>
      <c r="J41" s="25">
        <v>0.60742289999999999</v>
      </c>
      <c r="K41" s="25">
        <v>1.3950997999999999</v>
      </c>
      <c r="L41" s="25">
        <v>16.733449935913086</v>
      </c>
      <c r="M41" s="25">
        <v>16.896353000000001</v>
      </c>
      <c r="N41" s="25">
        <v>0.20503442999999999</v>
      </c>
      <c r="O41" s="9"/>
      <c r="P41" s="9"/>
      <c r="Q41" s="6"/>
      <c r="R41" s="9"/>
      <c r="S41" s="9"/>
      <c r="T41" s="8"/>
      <c r="U41" s="9"/>
      <c r="V41" s="1" t="s">
        <v>1</v>
      </c>
    </row>
    <row r="42" spans="1:25" ht="16" x14ac:dyDescent="0.2">
      <c r="A42" s="29"/>
      <c r="B42"/>
      <c r="C42"/>
      <c r="D42" t="s">
        <v>28</v>
      </c>
      <c r="E42" s="71">
        <v>11</v>
      </c>
      <c r="F42"/>
      <c r="G42" t="s">
        <v>103</v>
      </c>
      <c r="H42" t="s">
        <v>119</v>
      </c>
      <c r="I42" t="s">
        <v>1</v>
      </c>
      <c r="J42" t="s">
        <v>1</v>
      </c>
      <c r="K42" t="s">
        <v>1</v>
      </c>
      <c r="L42" s="25">
        <v>18.023220062255859</v>
      </c>
      <c r="M42" s="25">
        <v>17.719313</v>
      </c>
      <c r="N42" s="25">
        <v>0.31299964000000002</v>
      </c>
      <c r="O42" s="9">
        <f>M42-M48</f>
        <v>9.6629729999999991</v>
      </c>
      <c r="P42" s="9">
        <f>SQRT(N42^2+N48^2)</f>
        <v>0.31592055260366003</v>
      </c>
      <c r="Q42" s="34">
        <f t="shared" ref="Q42" si="32">$Q$6</f>
        <v>13.496549999999999</v>
      </c>
      <c r="R42" s="9">
        <f t="shared" ref="R42" si="33">O42-Q42</f>
        <v>-3.833577</v>
      </c>
      <c r="S42" s="9">
        <f t="shared" ref="S42" si="34">P42</f>
        <v>0.31592055260366003</v>
      </c>
      <c r="T42" s="8">
        <f t="shared" ref="T42" si="35">2^(-R42)</f>
        <v>14.256787213548023</v>
      </c>
      <c r="U42" s="9">
        <f t="shared" ref="U42" si="36">LOG(T42,2)</f>
        <v>3.833577</v>
      </c>
    </row>
    <row r="43" spans="1:25" ht="16" x14ac:dyDescent="0.2">
      <c r="A43" s="29"/>
      <c r="B43"/>
      <c r="C43"/>
      <c r="D43" t="s">
        <v>28</v>
      </c>
      <c r="E43" s="71">
        <v>11</v>
      </c>
      <c r="F43"/>
      <c r="G43" t="s">
        <v>103</v>
      </c>
      <c r="H43" t="s">
        <v>119</v>
      </c>
      <c r="I43" t="s">
        <v>1</v>
      </c>
      <c r="J43" t="s">
        <v>1</v>
      </c>
      <c r="K43" t="s">
        <v>1</v>
      </c>
      <c r="L43" s="25">
        <v>17.736764907836914</v>
      </c>
      <c r="M43" s="25">
        <v>17.719313</v>
      </c>
      <c r="N43" s="25">
        <v>0.31299964000000002</v>
      </c>
      <c r="O43" s="9"/>
      <c r="P43" s="9"/>
      <c r="Q43" s="6"/>
      <c r="R43" s="9"/>
      <c r="S43" s="9"/>
      <c r="T43" s="8"/>
      <c r="U43" s="9"/>
    </row>
    <row r="44" spans="1:25" ht="16" x14ac:dyDescent="0.2">
      <c r="A44" s="29"/>
      <c r="B44"/>
      <c r="C44"/>
      <c r="D44" t="s">
        <v>28</v>
      </c>
      <c r="E44" s="71">
        <v>11</v>
      </c>
      <c r="F44"/>
      <c r="G44" t="s">
        <v>103</v>
      </c>
      <c r="H44" t="s">
        <v>119</v>
      </c>
      <c r="I44" t="s">
        <v>1</v>
      </c>
      <c r="J44" t="s">
        <v>1</v>
      </c>
      <c r="K44" t="s">
        <v>1</v>
      </c>
      <c r="L44" s="25">
        <v>17.397951126098633</v>
      </c>
      <c r="M44" s="25">
        <v>17.719313</v>
      </c>
      <c r="N44" s="25">
        <v>0.31299964000000002</v>
      </c>
      <c r="O44" s="9"/>
      <c r="P44" s="9"/>
      <c r="Q44" s="6"/>
      <c r="R44" s="9"/>
      <c r="S44" s="9"/>
      <c r="T44" s="8"/>
      <c r="U44" s="9"/>
    </row>
    <row r="45" spans="1:25" ht="16" x14ac:dyDescent="0.2">
      <c r="A45" s="29"/>
      <c r="B45">
        <v>52</v>
      </c>
      <c r="C45" t="s">
        <v>30</v>
      </c>
      <c r="D45" t="s">
        <v>28</v>
      </c>
      <c r="E45" s="71">
        <v>11</v>
      </c>
      <c r="F45"/>
      <c r="G45" t="s">
        <v>128</v>
      </c>
      <c r="H45" t="s">
        <v>119</v>
      </c>
      <c r="I45" s="25">
        <v>14.066122999999999</v>
      </c>
      <c r="J45" s="25">
        <v>11.9971075</v>
      </c>
      <c r="K45" s="25">
        <v>16.491959999999999</v>
      </c>
      <c r="L45" s="25">
        <v>15.890915870666504</v>
      </c>
      <c r="M45" s="25">
        <v>15.958664000000001</v>
      </c>
      <c r="N45" s="25">
        <v>9.5810909999999999E-2</v>
      </c>
      <c r="O45" s="9">
        <f>M45-M48</f>
        <v>7.9023240000000001</v>
      </c>
      <c r="P45" s="9">
        <f>SQRT(N45^2+N48^2)</f>
        <v>0.10496071356607872</v>
      </c>
      <c r="Q45" s="44">
        <f>Q$9</f>
        <v>11.716478000000002</v>
      </c>
      <c r="R45" s="9">
        <f t="shared" ref="R45" si="37">O45-Q45</f>
        <v>-3.814154000000002</v>
      </c>
      <c r="S45" s="9">
        <f t="shared" ref="S45" si="38">P45</f>
        <v>0.10496071356607872</v>
      </c>
      <c r="T45" s="8">
        <f t="shared" ref="T45" si="39">2^(-R45)</f>
        <v>14.066134379267213</v>
      </c>
      <c r="U45" s="9">
        <f t="shared" ref="U45" si="40">LOG(T45,2)</f>
        <v>3.8141540000000016</v>
      </c>
    </row>
    <row r="46" spans="1:25" ht="16" x14ac:dyDescent="0.2">
      <c r="A46" s="29"/>
      <c r="B46">
        <v>64</v>
      </c>
      <c r="C46" t="s">
        <v>29</v>
      </c>
      <c r="D46" t="s">
        <v>28</v>
      </c>
      <c r="E46" s="71">
        <v>11</v>
      </c>
      <c r="F46"/>
      <c r="G46" t="s">
        <v>128</v>
      </c>
      <c r="H46" t="s">
        <v>119</v>
      </c>
      <c r="I46" s="25">
        <v>14.066122999999999</v>
      </c>
      <c r="J46" s="25">
        <v>11.9971075</v>
      </c>
      <c r="K46" s="25">
        <v>16.491959999999999</v>
      </c>
      <c r="L46" s="25">
        <v>16.026412963867188</v>
      </c>
      <c r="M46" s="25">
        <v>15.958664000000001</v>
      </c>
      <c r="N46" s="25">
        <v>9.5810909999999999E-2</v>
      </c>
      <c r="O46" s="9"/>
      <c r="P46" s="9"/>
      <c r="Q46" s="6"/>
      <c r="R46" s="9"/>
      <c r="S46" s="9"/>
      <c r="T46" s="8"/>
      <c r="U46" s="9"/>
    </row>
    <row r="47" spans="1:25" ht="16" x14ac:dyDescent="0.2">
      <c r="A47" s="29"/>
      <c r="B47"/>
      <c r="C47"/>
      <c r="D47" s="21"/>
      <c r="E47" s="74"/>
      <c r="F47" s="72"/>
      <c r="G47"/>
      <c r="H47"/>
      <c r="I47" s="25"/>
      <c r="J47" s="25"/>
      <c r="K47" s="25"/>
      <c r="L47" s="50"/>
      <c r="M47" s="50"/>
      <c r="N47" s="50"/>
      <c r="O47" s="9"/>
      <c r="P47" s="9"/>
      <c r="Q47" s="6"/>
      <c r="R47" s="9"/>
      <c r="S47" s="9"/>
      <c r="T47" s="8"/>
      <c r="U47" s="9"/>
    </row>
    <row r="48" spans="1:25" s="43" customFormat="1" ht="16" x14ac:dyDescent="0.2">
      <c r="A48" s="29"/>
      <c r="B48">
        <v>4</v>
      </c>
      <c r="C48" t="s">
        <v>33</v>
      </c>
      <c r="D48" t="s">
        <v>28</v>
      </c>
      <c r="E48" s="71">
        <v>11</v>
      </c>
      <c r="F48"/>
      <c r="G48" t="s">
        <v>125</v>
      </c>
      <c r="H48" t="s">
        <v>119</v>
      </c>
      <c r="I48" t="s">
        <v>1</v>
      </c>
      <c r="J48" t="s">
        <v>1</v>
      </c>
      <c r="K48" t="s">
        <v>1</v>
      </c>
      <c r="L48" s="25">
        <v>8.0615997314453125</v>
      </c>
      <c r="M48" s="25">
        <v>8.0563400000000005</v>
      </c>
      <c r="N48" s="25">
        <v>4.2860481999999998E-2</v>
      </c>
      <c r="O48" s="42"/>
      <c r="P48" s="42"/>
      <c r="Q48" s="44"/>
      <c r="R48" s="42"/>
      <c r="S48" s="42"/>
      <c r="T48" s="42"/>
      <c r="U48" s="42"/>
      <c r="V48" s="43" t="s">
        <v>1</v>
      </c>
      <c r="W48" s="45"/>
      <c r="X48" s="45"/>
      <c r="Y48" s="45"/>
    </row>
    <row r="49" spans="1:25" s="43" customFormat="1" ht="16" x14ac:dyDescent="0.2">
      <c r="A49" s="29"/>
      <c r="B49">
        <v>16</v>
      </c>
      <c r="C49" t="s">
        <v>32</v>
      </c>
      <c r="D49" t="s">
        <v>28</v>
      </c>
      <c r="E49" s="71">
        <v>11</v>
      </c>
      <c r="F49"/>
      <c r="G49" t="s">
        <v>125</v>
      </c>
      <c r="H49" t="s">
        <v>119</v>
      </c>
      <c r="I49" t="s">
        <v>1</v>
      </c>
      <c r="J49" t="s">
        <v>1</v>
      </c>
      <c r="K49" t="s">
        <v>1</v>
      </c>
      <c r="L49" s="25">
        <v>8.0963287353515625</v>
      </c>
      <c r="M49" s="25">
        <v>8.0563400000000005</v>
      </c>
      <c r="N49" s="25">
        <v>4.2860481999999998E-2</v>
      </c>
      <c r="O49" s="42"/>
      <c r="P49" s="44"/>
      <c r="Q49" s="44"/>
      <c r="R49" s="44"/>
      <c r="S49" s="44"/>
      <c r="T49" s="44"/>
      <c r="U49" s="44"/>
      <c r="V49" s="43" t="s">
        <v>1</v>
      </c>
      <c r="W49" s="45"/>
      <c r="X49" s="45"/>
      <c r="Y49" s="45"/>
    </row>
    <row r="50" spans="1:25" s="48" customFormat="1" ht="16" x14ac:dyDescent="0.2">
      <c r="A50" s="30"/>
      <c r="B50">
        <v>28</v>
      </c>
      <c r="C50" t="s">
        <v>31</v>
      </c>
      <c r="D50" t="s">
        <v>28</v>
      </c>
      <c r="E50" s="71">
        <v>11</v>
      </c>
      <c r="F50"/>
      <c r="G50" t="s">
        <v>125</v>
      </c>
      <c r="H50" t="s">
        <v>119</v>
      </c>
      <c r="I50" t="s">
        <v>1</v>
      </c>
      <c r="J50" t="s">
        <v>1</v>
      </c>
      <c r="K50" t="s">
        <v>1</v>
      </c>
      <c r="L50" s="25">
        <v>8.0110931396484375</v>
      </c>
      <c r="M50" s="25">
        <v>8.0563400000000005</v>
      </c>
      <c r="N50" s="25">
        <v>4.2860481999999998E-2</v>
      </c>
      <c r="O50" s="46"/>
      <c r="P50" s="47"/>
      <c r="Q50" s="47"/>
      <c r="R50" s="47"/>
      <c r="S50" s="47"/>
      <c r="T50" s="47"/>
      <c r="U50" s="47"/>
      <c r="V50" s="48" t="s">
        <v>1</v>
      </c>
      <c r="W50" s="49"/>
      <c r="X50" s="49"/>
      <c r="Y50" s="49"/>
    </row>
    <row r="51" spans="1:25" ht="16" x14ac:dyDescent="0.2">
      <c r="A51" s="29" t="s">
        <v>121</v>
      </c>
      <c r="B51"/>
      <c r="C51"/>
      <c r="D51" t="s">
        <v>63</v>
      </c>
      <c r="E51" s="71">
        <v>14</v>
      </c>
      <c r="F51" t="s">
        <v>162</v>
      </c>
      <c r="G51" t="s">
        <v>120</v>
      </c>
      <c r="H51" t="s">
        <v>119</v>
      </c>
      <c r="I51" s="25">
        <v>1</v>
      </c>
      <c r="J51" s="25">
        <v>0.72959079999999998</v>
      </c>
      <c r="K51" s="25">
        <v>1.3706313000000001</v>
      </c>
      <c r="L51" s="25">
        <v>18.227582931518555</v>
      </c>
      <c r="M51" s="25">
        <v>18.005127000000002</v>
      </c>
      <c r="N51" s="25">
        <v>0.19330885</v>
      </c>
      <c r="O51" s="6">
        <f>M51-M60</f>
        <v>9.5993380000000013</v>
      </c>
      <c r="P51" s="6">
        <f>SQRT(N51^2+N60^2)</f>
        <v>0.19777041200801884</v>
      </c>
      <c r="Q51" s="34">
        <f t="shared" ref="Q51" si="41">$Q$3</f>
        <v>12.003183</v>
      </c>
      <c r="R51" s="6">
        <f t="shared" ref="R51" si="42">O51-Q51</f>
        <v>-2.4038449999999987</v>
      </c>
      <c r="S51" s="6">
        <f t="shared" ref="S51" si="43">P51</f>
        <v>0.19777041200801884</v>
      </c>
      <c r="T51" s="7">
        <f t="shared" ref="T51" si="44">2^(-R51)</f>
        <v>5.2921171555949691</v>
      </c>
      <c r="U51" s="6">
        <f t="shared" ref="U51" si="45">LOG(T51,2)</f>
        <v>2.4038449999999987</v>
      </c>
      <c r="V51" s="1" t="s">
        <v>1</v>
      </c>
    </row>
    <row r="52" spans="1:25" ht="16" x14ac:dyDescent="0.2">
      <c r="A52" s="29"/>
      <c r="B52"/>
      <c r="C52"/>
      <c r="D52" t="s">
        <v>63</v>
      </c>
      <c r="E52" s="71">
        <v>14</v>
      </c>
      <c r="F52"/>
      <c r="G52" t="s">
        <v>120</v>
      </c>
      <c r="H52" t="s">
        <v>119</v>
      </c>
      <c r="I52" s="25">
        <v>1</v>
      </c>
      <c r="J52" s="25">
        <v>0.72959079999999998</v>
      </c>
      <c r="K52" s="25">
        <v>1.3706313000000001</v>
      </c>
      <c r="L52" s="25">
        <v>17.909814834594727</v>
      </c>
      <c r="M52" s="25">
        <v>18.005127000000002</v>
      </c>
      <c r="N52" s="25">
        <v>0.19330885</v>
      </c>
      <c r="O52" s="9"/>
      <c r="P52" s="9"/>
      <c r="Q52" s="6"/>
      <c r="R52" s="9"/>
      <c r="S52" s="9"/>
      <c r="T52" s="8"/>
      <c r="U52" s="9"/>
      <c r="V52" s="1" t="s">
        <v>1</v>
      </c>
    </row>
    <row r="53" spans="1:25" ht="16" x14ac:dyDescent="0.2">
      <c r="A53" s="29"/>
      <c r="B53"/>
      <c r="C53"/>
      <c r="D53" t="s">
        <v>63</v>
      </c>
      <c r="E53" s="71">
        <v>14</v>
      </c>
      <c r="F53"/>
      <c r="G53" t="s">
        <v>120</v>
      </c>
      <c r="H53" t="s">
        <v>119</v>
      </c>
      <c r="I53" s="25">
        <v>1</v>
      </c>
      <c r="J53" s="25">
        <v>0.72959079999999998</v>
      </c>
      <c r="K53" s="25">
        <v>1.3706313000000001</v>
      </c>
      <c r="L53" s="25">
        <v>17.877983093261719</v>
      </c>
      <c r="M53" s="25">
        <v>18.005127000000002</v>
      </c>
      <c r="N53" s="25">
        <v>0.19330885</v>
      </c>
      <c r="O53" s="9"/>
      <c r="P53" s="9"/>
      <c r="Q53" s="6"/>
      <c r="R53" s="9"/>
      <c r="S53" s="9"/>
      <c r="T53" s="8"/>
      <c r="U53" s="9"/>
      <c r="V53" s="1" t="s">
        <v>1</v>
      </c>
    </row>
    <row r="54" spans="1:25" ht="16" x14ac:dyDescent="0.2">
      <c r="A54" s="29"/>
      <c r="B54"/>
      <c r="C54"/>
      <c r="D54" t="s">
        <v>63</v>
      </c>
      <c r="E54" s="71">
        <v>14</v>
      </c>
      <c r="F54"/>
      <c r="G54" t="s">
        <v>103</v>
      </c>
      <c r="H54" t="s">
        <v>119</v>
      </c>
      <c r="I54" t="s">
        <v>1</v>
      </c>
      <c r="J54" t="s">
        <v>1</v>
      </c>
      <c r="K54" t="s">
        <v>1</v>
      </c>
      <c r="L54" s="25">
        <v>19.136943817138672</v>
      </c>
      <c r="M54" s="25">
        <v>18.947517000000001</v>
      </c>
      <c r="N54" s="25">
        <v>0.20771097999999999</v>
      </c>
      <c r="O54" s="9">
        <f>M54-M60</f>
        <v>10.541728000000001</v>
      </c>
      <c r="P54" s="9">
        <f>SQRT(N54^2+N60^2)</f>
        <v>0.21186947772168463</v>
      </c>
      <c r="Q54" s="34">
        <f t="shared" ref="Q54" si="46">$Q$6</f>
        <v>13.496549999999999</v>
      </c>
      <c r="R54" s="9">
        <f t="shared" ref="R54" si="47">O54-Q54</f>
        <v>-2.9548219999999983</v>
      </c>
      <c r="S54" s="9">
        <f t="shared" ref="S54" si="48">P54</f>
        <v>0.21186947772168463</v>
      </c>
      <c r="T54" s="8">
        <f t="shared" ref="T54" si="49">2^(-R54)</f>
        <v>7.753361865141466</v>
      </c>
      <c r="U54" s="9">
        <f t="shared" ref="U54" si="50">LOG(T54,2)</f>
        <v>2.9548219999999983</v>
      </c>
    </row>
    <row r="55" spans="1:25" ht="16" x14ac:dyDescent="0.2">
      <c r="A55" s="29"/>
      <c r="B55"/>
      <c r="C55"/>
      <c r="D55" t="s">
        <v>63</v>
      </c>
      <c r="E55" s="71">
        <v>14</v>
      </c>
      <c r="F55"/>
      <c r="G55" t="s">
        <v>103</v>
      </c>
      <c r="H55" t="s">
        <v>119</v>
      </c>
      <c r="I55" t="s">
        <v>1</v>
      </c>
      <c r="J55" t="s">
        <v>1</v>
      </c>
      <c r="K55" t="s">
        <v>1</v>
      </c>
      <c r="L55" s="25">
        <v>18.980209350585938</v>
      </c>
      <c r="M55" s="25">
        <v>18.947517000000001</v>
      </c>
      <c r="N55" s="25">
        <v>0.20771097999999999</v>
      </c>
      <c r="O55" s="9"/>
      <c r="P55" s="9"/>
      <c r="Q55" s="6"/>
      <c r="R55" s="9"/>
      <c r="S55" s="9"/>
      <c r="T55" s="8"/>
      <c r="U55" s="9"/>
    </row>
    <row r="56" spans="1:25" ht="16" x14ac:dyDescent="0.2">
      <c r="A56" s="29"/>
      <c r="B56"/>
      <c r="C56"/>
      <c r="D56" t="s">
        <v>63</v>
      </c>
      <c r="E56" s="71">
        <v>14</v>
      </c>
      <c r="F56"/>
      <c r="G56" t="s">
        <v>103</v>
      </c>
      <c r="H56" t="s">
        <v>119</v>
      </c>
      <c r="I56" t="s">
        <v>1</v>
      </c>
      <c r="J56" t="s">
        <v>1</v>
      </c>
      <c r="K56" t="s">
        <v>1</v>
      </c>
      <c r="L56" s="25">
        <v>18.725399017333984</v>
      </c>
      <c r="M56" s="25">
        <v>18.947517000000001</v>
      </c>
      <c r="N56" s="25">
        <v>0.20771097999999999</v>
      </c>
      <c r="O56" s="9"/>
      <c r="P56" s="9"/>
      <c r="Q56" s="6"/>
      <c r="R56" s="9"/>
      <c r="S56" s="9"/>
      <c r="T56" s="8"/>
      <c r="U56" s="9"/>
    </row>
    <row r="57" spans="1:25" ht="16" x14ac:dyDescent="0.2">
      <c r="A57" s="29"/>
      <c r="B57">
        <v>41</v>
      </c>
      <c r="C57" t="s">
        <v>44</v>
      </c>
      <c r="D57" t="s">
        <v>63</v>
      </c>
      <c r="E57" s="71">
        <v>14</v>
      </c>
      <c r="F57"/>
      <c r="G57" t="s">
        <v>128</v>
      </c>
      <c r="H57" t="s">
        <v>119</v>
      </c>
      <c r="I57" s="25">
        <v>6.1209902999999999</v>
      </c>
      <c r="J57" s="25">
        <v>5.677759</v>
      </c>
      <c r="K57" s="25">
        <v>6.5988216</v>
      </c>
      <c r="L57" s="25">
        <v>17.486162185668945</v>
      </c>
      <c r="M57" s="25">
        <v>17.508500999999999</v>
      </c>
      <c r="N57" s="25">
        <v>5.3215037999999999E-2</v>
      </c>
      <c r="O57" s="9">
        <f>M57-M60</f>
        <v>9.1027119999999986</v>
      </c>
      <c r="P57" s="9">
        <f>SQRT(N57^2+N60^2)</f>
        <v>6.7651050596723689E-2</v>
      </c>
      <c r="Q57" s="44">
        <f>Q$9</f>
        <v>11.716478000000002</v>
      </c>
      <c r="R57" s="9">
        <f t="shared" ref="R57" si="51">O57-Q57</f>
        <v>-2.6137660000000036</v>
      </c>
      <c r="S57" s="9">
        <f t="shared" ref="S57" si="52">P57</f>
        <v>6.7651050596723689E-2</v>
      </c>
      <c r="T57" s="8">
        <f t="shared" ref="T57" si="53">2^(-R57)</f>
        <v>6.1209941953024627</v>
      </c>
      <c r="U57" s="9">
        <f t="shared" ref="U57" si="54">LOG(T57,2)</f>
        <v>2.6137660000000036</v>
      </c>
    </row>
    <row r="58" spans="1:25" ht="16" x14ac:dyDescent="0.2">
      <c r="A58" s="29"/>
      <c r="B58">
        <v>53</v>
      </c>
      <c r="C58" t="s">
        <v>66</v>
      </c>
      <c r="D58" t="s">
        <v>63</v>
      </c>
      <c r="E58" s="71">
        <v>14</v>
      </c>
      <c r="F58"/>
      <c r="G58" t="s">
        <v>128</v>
      </c>
      <c r="H58" t="s">
        <v>119</v>
      </c>
      <c r="I58" s="25">
        <v>6.1209902999999999</v>
      </c>
      <c r="J58" s="25">
        <v>5.677759</v>
      </c>
      <c r="K58" s="25">
        <v>6.5988216</v>
      </c>
      <c r="L58" s="25">
        <v>17.569244384765625</v>
      </c>
      <c r="M58" s="25">
        <v>17.508500999999999</v>
      </c>
      <c r="N58" s="25">
        <v>5.3215037999999999E-2</v>
      </c>
      <c r="O58" s="9"/>
      <c r="P58" s="9"/>
      <c r="Q58" s="6"/>
      <c r="R58" s="9"/>
      <c r="S58" s="9"/>
      <c r="T58" s="8"/>
      <c r="U58" s="9"/>
    </row>
    <row r="59" spans="1:25" ht="16" x14ac:dyDescent="0.2">
      <c r="A59" s="29"/>
      <c r="B59">
        <v>65</v>
      </c>
      <c r="C59" t="s">
        <v>65</v>
      </c>
      <c r="D59" t="s">
        <v>63</v>
      </c>
      <c r="E59" s="71">
        <v>14</v>
      </c>
      <c r="F59"/>
      <c r="G59" t="s">
        <v>128</v>
      </c>
      <c r="H59" t="s">
        <v>119</v>
      </c>
      <c r="I59" s="25">
        <v>6.1209902999999999</v>
      </c>
      <c r="J59" s="25">
        <v>5.677759</v>
      </c>
      <c r="K59" s="25">
        <v>6.5988216</v>
      </c>
      <c r="L59" s="25">
        <v>17.470096588134766</v>
      </c>
      <c r="M59" s="25">
        <v>17.508500999999999</v>
      </c>
      <c r="N59" s="25">
        <v>5.3215037999999999E-2</v>
      </c>
      <c r="O59" s="9"/>
      <c r="P59" s="9"/>
      <c r="Q59" s="6"/>
      <c r="R59" s="9"/>
      <c r="S59" s="9"/>
      <c r="T59" s="8"/>
      <c r="U59" s="9"/>
    </row>
    <row r="60" spans="1:25" s="43" customFormat="1" ht="16" x14ac:dyDescent="0.2">
      <c r="A60" s="29"/>
      <c r="B60">
        <v>5</v>
      </c>
      <c r="C60" t="s">
        <v>69</v>
      </c>
      <c r="D60" t="s">
        <v>63</v>
      </c>
      <c r="E60" s="71">
        <v>14</v>
      </c>
      <c r="F60"/>
      <c r="G60" t="s">
        <v>125</v>
      </c>
      <c r="H60" t="s">
        <v>119</v>
      </c>
      <c r="I60" t="s">
        <v>1</v>
      </c>
      <c r="J60" t="s">
        <v>1</v>
      </c>
      <c r="K60" t="s">
        <v>1</v>
      </c>
      <c r="L60" s="25">
        <v>8.3741235733032227</v>
      </c>
      <c r="M60" s="25">
        <v>8.4057890000000004</v>
      </c>
      <c r="N60" s="25">
        <v>4.1771095000000001E-2</v>
      </c>
      <c r="O60" s="42"/>
      <c r="P60" s="42"/>
      <c r="Q60" s="44"/>
      <c r="R60" s="42"/>
      <c r="S60" s="42"/>
      <c r="T60" s="42"/>
      <c r="U60" s="42"/>
      <c r="V60" s="43" t="s">
        <v>1</v>
      </c>
      <c r="W60" s="45"/>
      <c r="X60" s="45"/>
      <c r="Y60" s="45"/>
    </row>
    <row r="61" spans="1:25" s="43" customFormat="1" ht="16" x14ac:dyDescent="0.2">
      <c r="A61" s="29"/>
      <c r="B61">
        <v>17</v>
      </c>
      <c r="C61" t="s">
        <v>68</v>
      </c>
      <c r="D61" t="s">
        <v>63</v>
      </c>
      <c r="E61" s="71">
        <v>14</v>
      </c>
      <c r="F61"/>
      <c r="G61" t="s">
        <v>125</v>
      </c>
      <c r="H61" t="s">
        <v>119</v>
      </c>
      <c r="I61" t="s">
        <v>1</v>
      </c>
      <c r="J61" t="s">
        <v>1</v>
      </c>
      <c r="K61" t="s">
        <v>1</v>
      </c>
      <c r="L61" s="25">
        <v>8.4531307220458984</v>
      </c>
      <c r="M61" s="25">
        <v>8.4057890000000004</v>
      </c>
      <c r="N61" s="25">
        <v>4.1771095000000001E-2</v>
      </c>
      <c r="O61" s="42"/>
      <c r="P61" s="44"/>
      <c r="Q61" s="44"/>
      <c r="R61" s="44"/>
      <c r="S61" s="44"/>
      <c r="T61" s="44"/>
      <c r="U61" s="44"/>
      <c r="V61" s="43" t="s">
        <v>1</v>
      </c>
      <c r="W61" s="45"/>
      <c r="X61" s="45"/>
      <c r="Y61" s="45"/>
    </row>
    <row r="62" spans="1:25" s="48" customFormat="1" ht="16" x14ac:dyDescent="0.2">
      <c r="A62" s="30"/>
      <c r="B62">
        <v>29</v>
      </c>
      <c r="C62" t="s">
        <v>67</v>
      </c>
      <c r="D62" t="s">
        <v>63</v>
      </c>
      <c r="E62" s="71">
        <v>14</v>
      </c>
      <c r="F62"/>
      <c r="G62" t="s">
        <v>125</v>
      </c>
      <c r="H62" t="s">
        <v>119</v>
      </c>
      <c r="I62" t="s">
        <v>1</v>
      </c>
      <c r="J62" t="s">
        <v>1</v>
      </c>
      <c r="K62" t="s">
        <v>1</v>
      </c>
      <c r="L62" s="25">
        <v>8.3901138305664062</v>
      </c>
      <c r="M62" s="25">
        <v>8.4057890000000004</v>
      </c>
      <c r="N62" s="25">
        <v>4.1771095000000001E-2</v>
      </c>
      <c r="O62" s="42"/>
      <c r="P62" s="44"/>
      <c r="Q62" s="47"/>
      <c r="R62" s="44"/>
      <c r="S62" s="44"/>
      <c r="T62" s="44"/>
      <c r="U62" s="44"/>
      <c r="V62" s="48" t="s">
        <v>1</v>
      </c>
      <c r="W62" s="49"/>
      <c r="X62" s="49"/>
      <c r="Y62" s="49"/>
    </row>
    <row r="63" spans="1:25" s="13" customFormat="1" ht="16" x14ac:dyDescent="0.2">
      <c r="A63" s="27" t="s">
        <v>121</v>
      </c>
      <c r="B63"/>
      <c r="C63"/>
      <c r="D63" t="s">
        <v>57</v>
      </c>
      <c r="E63" s="71">
        <v>17</v>
      </c>
      <c r="F63" t="s">
        <v>163</v>
      </c>
      <c r="G63" t="s">
        <v>120</v>
      </c>
      <c r="H63" t="s">
        <v>119</v>
      </c>
      <c r="I63" s="25">
        <v>0.99806479999999997</v>
      </c>
      <c r="J63" s="25">
        <v>0.53577560000000002</v>
      </c>
      <c r="K63" s="25">
        <v>1.8592362</v>
      </c>
      <c r="L63" s="25">
        <v>20.115734100341797</v>
      </c>
      <c r="M63" s="25">
        <v>19.775465000000001</v>
      </c>
      <c r="N63" s="25">
        <v>0.29473033999999998</v>
      </c>
      <c r="O63" s="9">
        <f>M63-M72</f>
        <v>10.217313000000001</v>
      </c>
      <c r="P63" s="9">
        <f>SQRT(N63^2+N72^2)</f>
        <v>0.29584152661983509</v>
      </c>
      <c r="Q63" s="18">
        <f t="shared" ref="Q63" si="55">$Q$3</f>
        <v>12.003183</v>
      </c>
      <c r="R63" s="9">
        <f t="shared" ref="R63" si="56">O63-Q63</f>
        <v>-1.7858699999999992</v>
      </c>
      <c r="S63" s="9">
        <f t="shared" ref="S63" si="57">P63</f>
        <v>0.29584152661983509</v>
      </c>
      <c r="T63" s="8">
        <f t="shared" ref="T63" si="58">2^(-R63)</f>
        <v>3.4482634460394963</v>
      </c>
      <c r="U63" s="9">
        <f t="shared" ref="U63" si="59">LOG(T63,2)</f>
        <v>1.7858699999999992</v>
      </c>
      <c r="V63" s="13" t="s">
        <v>1</v>
      </c>
    </row>
    <row r="64" spans="1:25" ht="16" x14ac:dyDescent="0.2">
      <c r="A64" s="29"/>
      <c r="B64"/>
      <c r="C64"/>
      <c r="D64" t="s">
        <v>57</v>
      </c>
      <c r="E64" s="71">
        <v>17</v>
      </c>
      <c r="F64"/>
      <c r="G64" t="s">
        <v>120</v>
      </c>
      <c r="H64" t="s">
        <v>119</v>
      </c>
      <c r="I64" s="25">
        <v>0.99806479999999997</v>
      </c>
      <c r="J64" s="25">
        <v>0.53577560000000002</v>
      </c>
      <c r="K64" s="25">
        <v>1.8592362</v>
      </c>
      <c r="L64" s="25">
        <v>19.600004196166992</v>
      </c>
      <c r="M64" s="25">
        <v>19.775465000000001</v>
      </c>
      <c r="N64" s="25">
        <v>0.29473033999999998</v>
      </c>
      <c r="O64" s="9"/>
      <c r="P64" s="9"/>
      <c r="Q64" s="6"/>
      <c r="R64" s="9"/>
      <c r="S64" s="9"/>
      <c r="T64" s="8"/>
      <c r="U64" s="9"/>
      <c r="V64" s="1" t="s">
        <v>1</v>
      </c>
    </row>
    <row r="65" spans="1:25" ht="16" x14ac:dyDescent="0.2">
      <c r="A65" s="29"/>
      <c r="B65"/>
      <c r="C65"/>
      <c r="D65" t="s">
        <v>57</v>
      </c>
      <c r="E65" s="71">
        <v>17</v>
      </c>
      <c r="F65"/>
      <c r="G65" t="s">
        <v>120</v>
      </c>
      <c r="H65" t="s">
        <v>119</v>
      </c>
      <c r="I65" s="25">
        <v>0.99806479999999997</v>
      </c>
      <c r="J65" s="25">
        <v>0.53577560000000002</v>
      </c>
      <c r="K65" s="25">
        <v>1.8592362</v>
      </c>
      <c r="L65" s="25">
        <v>19.610654830932617</v>
      </c>
      <c r="M65" s="25">
        <v>19.775465000000001</v>
      </c>
      <c r="N65" s="25">
        <v>0.29473033999999998</v>
      </c>
      <c r="O65" s="9"/>
      <c r="P65" s="9"/>
      <c r="Q65" s="6"/>
      <c r="R65" s="9"/>
      <c r="S65" s="9"/>
      <c r="T65" s="8"/>
      <c r="U65" s="9"/>
      <c r="V65" s="1" t="s">
        <v>1</v>
      </c>
    </row>
    <row r="66" spans="1:25" ht="16" x14ac:dyDescent="0.2">
      <c r="A66" s="29"/>
      <c r="B66"/>
      <c r="C66"/>
      <c r="D66" t="s">
        <v>57</v>
      </c>
      <c r="E66" s="71">
        <v>17</v>
      </c>
      <c r="F66"/>
      <c r="G66" t="s">
        <v>103</v>
      </c>
      <c r="H66" t="s">
        <v>119</v>
      </c>
      <c r="I66" t="s">
        <v>1</v>
      </c>
      <c r="J66" t="s">
        <v>1</v>
      </c>
      <c r="K66" t="s">
        <v>1</v>
      </c>
      <c r="L66" s="25">
        <v>20.939956665039062</v>
      </c>
      <c r="M66" s="25">
        <v>20.715060999999999</v>
      </c>
      <c r="N66" s="25">
        <v>0.31805158</v>
      </c>
      <c r="O66" s="9">
        <f>M66-M72</f>
        <v>11.156908999999999</v>
      </c>
      <c r="P66" s="9">
        <f>SQRT(N66^2+N72^2)</f>
        <v>0.31908156182508479</v>
      </c>
      <c r="Q66" s="34">
        <f t="shared" ref="Q66" si="60">$Q$6</f>
        <v>13.496549999999999</v>
      </c>
      <c r="R66" s="9">
        <f t="shared" ref="R66" si="61">O66-Q66</f>
        <v>-2.3396410000000003</v>
      </c>
      <c r="S66" s="9">
        <f t="shared" ref="S66" si="62">P66</f>
        <v>0.31908156182508479</v>
      </c>
      <c r="T66" s="8">
        <f t="shared" ref="T66" si="63">2^(-R66)</f>
        <v>5.0617666499603597</v>
      </c>
      <c r="U66" s="9">
        <f t="shared" ref="U66" si="64">LOG(T66,2)</f>
        <v>2.3396410000000003</v>
      </c>
    </row>
    <row r="67" spans="1:25" ht="16" x14ac:dyDescent="0.2">
      <c r="A67" s="29"/>
      <c r="B67"/>
      <c r="C67"/>
      <c r="D67" t="s">
        <v>57</v>
      </c>
      <c r="E67" s="71">
        <v>17</v>
      </c>
      <c r="F67"/>
      <c r="G67" t="s">
        <v>103</v>
      </c>
      <c r="H67" t="s">
        <v>119</v>
      </c>
      <c r="I67" t="s">
        <v>1</v>
      </c>
      <c r="J67" t="s">
        <v>1</v>
      </c>
      <c r="K67" t="s">
        <v>1</v>
      </c>
      <c r="L67" s="25">
        <v>20.490163803100586</v>
      </c>
      <c r="M67" s="25">
        <v>20.715060999999999</v>
      </c>
      <c r="N67" s="25">
        <v>0.31805158</v>
      </c>
      <c r="O67" s="9"/>
      <c r="P67" s="9"/>
      <c r="Q67" s="6"/>
      <c r="R67" s="9"/>
      <c r="S67" s="9"/>
      <c r="T67" s="8"/>
      <c r="U67" s="9"/>
    </row>
    <row r="68" spans="1:25" ht="16" x14ac:dyDescent="0.2">
      <c r="A68" s="29"/>
      <c r="B68"/>
      <c r="C68"/>
      <c r="D68" s="21"/>
      <c r="E68" s="74"/>
      <c r="F68" s="72"/>
      <c r="G68"/>
      <c r="H68"/>
      <c r="I68"/>
      <c r="J68"/>
      <c r="K68"/>
      <c r="L68" s="50"/>
      <c r="M68" s="50"/>
      <c r="N68" s="50"/>
      <c r="O68" s="9"/>
      <c r="P68" s="9"/>
      <c r="Q68" s="6"/>
      <c r="R68" s="9"/>
      <c r="S68" s="9"/>
      <c r="T68" s="8"/>
      <c r="U68" s="9"/>
    </row>
    <row r="69" spans="1:25" ht="16" x14ac:dyDescent="0.2">
      <c r="A69" s="29"/>
      <c r="B69">
        <v>42</v>
      </c>
      <c r="C69" t="s">
        <v>41</v>
      </c>
      <c r="D69" t="s">
        <v>57</v>
      </c>
      <c r="E69" s="71">
        <v>17</v>
      </c>
      <c r="F69"/>
      <c r="G69" t="s">
        <v>128</v>
      </c>
      <c r="H69" t="s">
        <v>119</v>
      </c>
      <c r="I69" s="25">
        <v>3.5929837</v>
      </c>
      <c r="J69" s="25">
        <v>3.1499426000000001</v>
      </c>
      <c r="K69" s="25">
        <v>4.0983390000000002</v>
      </c>
      <c r="L69" s="25">
        <v>19.547214508056641</v>
      </c>
      <c r="M69" s="25">
        <v>19.429447</v>
      </c>
      <c r="N69" s="25">
        <v>0.11563635</v>
      </c>
      <c r="O69" s="9">
        <f>M69-M72</f>
        <v>9.8712949999999999</v>
      </c>
      <c r="P69" s="9">
        <f>SQRT(N69^2+N72^2)</f>
        <v>0.11843986236720104</v>
      </c>
      <c r="Q69" s="44">
        <f>Q$9</f>
        <v>11.716478000000002</v>
      </c>
      <c r="R69" s="9">
        <f t="shared" ref="R69" si="65">O69-Q69</f>
        <v>-1.8451830000000022</v>
      </c>
      <c r="S69" s="9">
        <f t="shared" ref="S69" si="66">P69</f>
        <v>0.11843986236720104</v>
      </c>
      <c r="T69" s="8">
        <f t="shared" ref="T69" si="67">2^(-R69)</f>
        <v>3.5929852181975974</v>
      </c>
      <c r="U69" s="9">
        <f t="shared" ref="U69" si="68">LOG(T69,2)</f>
        <v>1.8451830000000022</v>
      </c>
    </row>
    <row r="70" spans="1:25" ht="16" x14ac:dyDescent="0.2">
      <c r="A70" s="29"/>
      <c r="B70">
        <v>54</v>
      </c>
      <c r="C70" t="s">
        <v>59</v>
      </c>
      <c r="D70" t="s">
        <v>57</v>
      </c>
      <c r="E70" s="71">
        <v>17</v>
      </c>
      <c r="F70"/>
      <c r="G70" t="s">
        <v>128</v>
      </c>
      <c r="H70" t="s">
        <v>119</v>
      </c>
      <c r="I70" s="25">
        <v>3.5929837</v>
      </c>
      <c r="J70" s="25">
        <v>3.1499426000000001</v>
      </c>
      <c r="K70" s="25">
        <v>4.0983390000000002</v>
      </c>
      <c r="L70" s="25">
        <v>19.316066741943359</v>
      </c>
      <c r="M70" s="25">
        <v>19.429447</v>
      </c>
      <c r="N70" s="25">
        <v>0.11563635</v>
      </c>
      <c r="O70" s="9"/>
      <c r="P70" s="9"/>
      <c r="Q70" s="6"/>
      <c r="R70" s="9"/>
      <c r="S70" s="9"/>
      <c r="T70" s="8"/>
      <c r="U70" s="9"/>
    </row>
    <row r="71" spans="1:25" ht="16" x14ac:dyDescent="0.2">
      <c r="A71" s="29"/>
      <c r="B71">
        <v>66</v>
      </c>
      <c r="C71" t="s">
        <v>58</v>
      </c>
      <c r="D71" t="s">
        <v>57</v>
      </c>
      <c r="E71" s="71">
        <v>17</v>
      </c>
      <c r="F71"/>
      <c r="G71" t="s">
        <v>128</v>
      </c>
      <c r="H71" t="s">
        <v>119</v>
      </c>
      <c r="I71" s="25">
        <v>3.5929837</v>
      </c>
      <c r="J71" s="25">
        <v>3.1499426000000001</v>
      </c>
      <c r="K71" s="25">
        <v>4.0983390000000002</v>
      </c>
      <c r="L71" s="25">
        <v>19.425058364868164</v>
      </c>
      <c r="M71" s="25">
        <v>19.429447</v>
      </c>
      <c r="N71" s="25">
        <v>0.11563635</v>
      </c>
      <c r="O71" s="9"/>
      <c r="P71" s="9"/>
      <c r="Q71" s="6"/>
      <c r="R71" s="9"/>
      <c r="S71" s="9"/>
      <c r="T71" s="8"/>
      <c r="U71" s="9"/>
    </row>
    <row r="72" spans="1:25" s="43" customFormat="1" ht="16" x14ac:dyDescent="0.2">
      <c r="A72" s="29"/>
      <c r="B72">
        <v>6</v>
      </c>
      <c r="C72" t="s">
        <v>62</v>
      </c>
      <c r="D72" t="s">
        <v>57</v>
      </c>
      <c r="E72" s="71">
        <v>17</v>
      </c>
      <c r="F72"/>
      <c r="G72" t="s">
        <v>125</v>
      </c>
      <c r="H72" t="s">
        <v>119</v>
      </c>
      <c r="I72" t="s">
        <v>1</v>
      </c>
      <c r="J72" t="s">
        <v>1</v>
      </c>
      <c r="K72" t="s">
        <v>1</v>
      </c>
      <c r="L72" s="25">
        <v>9.5812606811523438</v>
      </c>
      <c r="M72" s="25">
        <v>9.5581519999999998</v>
      </c>
      <c r="N72" s="25">
        <v>2.5617094999999999E-2</v>
      </c>
      <c r="O72" s="42"/>
      <c r="P72" s="42"/>
      <c r="Q72" s="44"/>
      <c r="R72" s="42"/>
      <c r="S72" s="42"/>
      <c r="T72" s="42"/>
      <c r="U72" s="42"/>
      <c r="V72" s="43" t="s">
        <v>1</v>
      </c>
      <c r="W72" s="45"/>
      <c r="X72" s="45"/>
      <c r="Y72" s="45"/>
    </row>
    <row r="73" spans="1:25" s="43" customFormat="1" ht="16" x14ac:dyDescent="0.2">
      <c r="A73" s="29"/>
      <c r="B73">
        <v>18</v>
      </c>
      <c r="C73" t="s">
        <v>61</v>
      </c>
      <c r="D73" t="s">
        <v>57</v>
      </c>
      <c r="E73" s="71">
        <v>17</v>
      </c>
      <c r="F73"/>
      <c r="G73" t="s">
        <v>125</v>
      </c>
      <c r="H73" t="s">
        <v>119</v>
      </c>
      <c r="I73" t="s">
        <v>1</v>
      </c>
      <c r="J73" t="s">
        <v>1</v>
      </c>
      <c r="K73" t="s">
        <v>1</v>
      </c>
      <c r="L73" s="25">
        <v>9.5306062698364258</v>
      </c>
      <c r="M73" s="25">
        <v>9.5581519999999998</v>
      </c>
      <c r="N73" s="25">
        <v>2.5617094999999999E-2</v>
      </c>
      <c r="O73" s="42"/>
      <c r="P73" s="44"/>
      <c r="Q73" s="44"/>
      <c r="R73" s="44"/>
      <c r="S73" s="44"/>
      <c r="T73" s="44"/>
      <c r="U73" s="44"/>
      <c r="V73" s="43" t="s">
        <v>1</v>
      </c>
      <c r="W73" s="45"/>
      <c r="X73" s="45"/>
      <c r="Y73" s="45"/>
    </row>
    <row r="74" spans="1:25" s="48" customFormat="1" ht="16" x14ac:dyDescent="0.2">
      <c r="A74" s="30"/>
      <c r="B74">
        <v>30</v>
      </c>
      <c r="C74" t="s">
        <v>60</v>
      </c>
      <c r="D74" t="s">
        <v>57</v>
      </c>
      <c r="E74" s="71">
        <v>17</v>
      </c>
      <c r="F74"/>
      <c r="G74" t="s">
        <v>125</v>
      </c>
      <c r="H74" t="s">
        <v>119</v>
      </c>
      <c r="I74" t="s">
        <v>1</v>
      </c>
      <c r="J74" t="s">
        <v>1</v>
      </c>
      <c r="K74" t="s">
        <v>1</v>
      </c>
      <c r="L74" s="25">
        <v>9.5625896453857422</v>
      </c>
      <c r="M74" s="25">
        <v>9.5581519999999998</v>
      </c>
      <c r="N74" s="25">
        <v>2.5617094999999999E-2</v>
      </c>
      <c r="O74" s="42"/>
      <c r="P74" s="44"/>
      <c r="Q74" s="47"/>
      <c r="R74" s="44"/>
      <c r="S74" s="44"/>
      <c r="T74" s="44"/>
      <c r="U74" s="44"/>
      <c r="V74" s="48" t="s">
        <v>1</v>
      </c>
      <c r="W74" s="49"/>
      <c r="X74" s="49"/>
      <c r="Y74" s="49"/>
    </row>
    <row r="75" spans="1:25" ht="16" x14ac:dyDescent="0.2">
      <c r="A75" s="35" t="s">
        <v>110</v>
      </c>
      <c r="B75">
        <v>85</v>
      </c>
      <c r="C75" t="s">
        <v>124</v>
      </c>
      <c r="D75" t="s">
        <v>110</v>
      </c>
      <c r="E75" s="71"/>
      <c r="F75"/>
      <c r="G75" t="s">
        <v>125</v>
      </c>
      <c r="H75" t="s">
        <v>119</v>
      </c>
      <c r="I75" t="s">
        <v>1</v>
      </c>
      <c r="J75" t="s">
        <v>1</v>
      </c>
      <c r="K75" t="s">
        <v>1</v>
      </c>
      <c r="L75" t="s">
        <v>111</v>
      </c>
      <c r="M75" t="s">
        <v>1</v>
      </c>
      <c r="N75" t="s">
        <v>1</v>
      </c>
      <c r="O75" s="14"/>
      <c r="P75" s="38"/>
      <c r="Q75" s="38"/>
      <c r="R75" s="38"/>
      <c r="S75" s="38"/>
      <c r="T75" s="39"/>
      <c r="U75" s="38"/>
    </row>
    <row r="76" spans="1:25" ht="16" x14ac:dyDescent="0.2">
      <c r="B76">
        <v>86</v>
      </c>
      <c r="C76" t="s">
        <v>126</v>
      </c>
      <c r="D76" t="s">
        <v>110</v>
      </c>
      <c r="E76" s="71"/>
      <c r="F76"/>
      <c r="G76" t="s">
        <v>125</v>
      </c>
      <c r="H76" t="s">
        <v>119</v>
      </c>
      <c r="I76" t="s">
        <v>1</v>
      </c>
      <c r="J76" t="s">
        <v>1</v>
      </c>
      <c r="K76" t="s">
        <v>1</v>
      </c>
      <c r="L76" t="s">
        <v>111</v>
      </c>
      <c r="M76" t="s">
        <v>1</v>
      </c>
      <c r="N76" t="s">
        <v>1</v>
      </c>
      <c r="O76" s="9"/>
      <c r="P76" s="6"/>
      <c r="Q76" s="6"/>
      <c r="R76" s="9"/>
      <c r="S76" s="9"/>
      <c r="T76" s="8"/>
      <c r="U76" s="9"/>
    </row>
    <row r="77" spans="1:25" ht="16" x14ac:dyDescent="0.2">
      <c r="B77">
        <v>87</v>
      </c>
      <c r="C77" t="s">
        <v>127</v>
      </c>
      <c r="D77" t="s">
        <v>110</v>
      </c>
      <c r="E77" s="71"/>
      <c r="F77"/>
      <c r="G77" t="s">
        <v>125</v>
      </c>
      <c r="H77" t="s">
        <v>119</v>
      </c>
      <c r="I77" t="s">
        <v>1</v>
      </c>
      <c r="J77" t="s">
        <v>1</v>
      </c>
      <c r="K77" t="s">
        <v>1</v>
      </c>
      <c r="L77" t="s">
        <v>111</v>
      </c>
      <c r="M77" t="s">
        <v>1</v>
      </c>
      <c r="N77" t="s">
        <v>1</v>
      </c>
      <c r="O77" s="9"/>
      <c r="P77" s="6"/>
      <c r="Q77" s="6"/>
      <c r="R77" s="9"/>
      <c r="S77" s="9"/>
      <c r="T77" s="8"/>
      <c r="U77" s="9"/>
    </row>
    <row r="78" spans="1:25" ht="16" x14ac:dyDescent="0.2">
      <c r="B78">
        <v>88</v>
      </c>
      <c r="C78" t="s">
        <v>129</v>
      </c>
      <c r="D78" t="s">
        <v>110</v>
      </c>
      <c r="E78" s="71"/>
      <c r="F78"/>
      <c r="G78" t="s">
        <v>128</v>
      </c>
      <c r="H78" t="s">
        <v>119</v>
      </c>
      <c r="I78" t="s">
        <v>1</v>
      </c>
      <c r="J78" t="s">
        <v>1</v>
      </c>
      <c r="K78" t="s">
        <v>1</v>
      </c>
      <c r="L78" t="s">
        <v>111</v>
      </c>
      <c r="M78" t="s">
        <v>1</v>
      </c>
      <c r="N78" t="s">
        <v>1</v>
      </c>
      <c r="O78" s="9"/>
      <c r="P78" s="6"/>
    </row>
    <row r="79" spans="1:25" ht="16" x14ac:dyDescent="0.2">
      <c r="B79">
        <v>89</v>
      </c>
      <c r="C79" t="s">
        <v>150</v>
      </c>
      <c r="D79" t="s">
        <v>110</v>
      </c>
      <c r="E79" s="71"/>
      <c r="F79"/>
      <c r="G79" t="s">
        <v>128</v>
      </c>
      <c r="H79" t="s">
        <v>119</v>
      </c>
      <c r="I79" t="s">
        <v>1</v>
      </c>
      <c r="J79" t="s">
        <v>1</v>
      </c>
      <c r="K79" t="s">
        <v>1</v>
      </c>
      <c r="L79" t="s">
        <v>111</v>
      </c>
      <c r="M79" t="s">
        <v>1</v>
      </c>
      <c r="N79" t="s">
        <v>1</v>
      </c>
      <c r="O79" s="9"/>
      <c r="P79" s="6"/>
    </row>
    <row r="80" spans="1:25" ht="16" x14ac:dyDescent="0.2">
      <c r="B80">
        <v>90</v>
      </c>
      <c r="C80" t="s">
        <v>151</v>
      </c>
      <c r="D80" t="s">
        <v>110</v>
      </c>
      <c r="E80" s="71"/>
      <c r="F80"/>
      <c r="G80" t="s">
        <v>128</v>
      </c>
      <c r="H80" t="s">
        <v>119</v>
      </c>
      <c r="I80" t="s">
        <v>1</v>
      </c>
      <c r="J80" t="s">
        <v>1</v>
      </c>
      <c r="K80" t="s">
        <v>1</v>
      </c>
      <c r="L80" t="s">
        <v>111</v>
      </c>
      <c r="M80" t="s">
        <v>1</v>
      </c>
      <c r="N80" t="s">
        <v>1</v>
      </c>
      <c r="O80" s="9"/>
      <c r="P80" s="6"/>
    </row>
    <row r="81" spans="2:14" ht="16" x14ac:dyDescent="0.2">
      <c r="B81"/>
      <c r="C81"/>
      <c r="D81" t="s">
        <v>110</v>
      </c>
      <c r="E81"/>
      <c r="F81"/>
      <c r="G81" t="s">
        <v>120</v>
      </c>
      <c r="H81" t="s">
        <v>119</v>
      </c>
      <c r="I81" t="s">
        <v>1</v>
      </c>
      <c r="J81" t="s">
        <v>1</v>
      </c>
      <c r="K81" t="s">
        <v>1</v>
      </c>
      <c r="L81" s="25">
        <v>39.917957305908203</v>
      </c>
      <c r="M81" t="s">
        <v>1</v>
      </c>
      <c r="N81" t="s">
        <v>1</v>
      </c>
    </row>
    <row r="82" spans="2:14" ht="16" x14ac:dyDescent="0.2">
      <c r="B82"/>
      <c r="C82"/>
      <c r="D82" t="s">
        <v>110</v>
      </c>
      <c r="E82"/>
      <c r="F82"/>
      <c r="G82" t="s">
        <v>120</v>
      </c>
      <c r="H82" t="s">
        <v>119</v>
      </c>
      <c r="I82" t="s">
        <v>1</v>
      </c>
      <c r="J82" t="s">
        <v>1</v>
      </c>
      <c r="K82" t="s">
        <v>1</v>
      </c>
      <c r="L82" t="s">
        <v>111</v>
      </c>
      <c r="M82" t="s">
        <v>1</v>
      </c>
      <c r="N82" t="s">
        <v>1</v>
      </c>
    </row>
    <row r="83" spans="2:14" ht="16" x14ac:dyDescent="0.2">
      <c r="B83"/>
      <c r="C83"/>
      <c r="D83" t="s">
        <v>110</v>
      </c>
      <c r="E83"/>
      <c r="F83"/>
      <c r="G83" t="s">
        <v>120</v>
      </c>
      <c r="H83" t="s">
        <v>119</v>
      </c>
      <c r="I83" t="s">
        <v>1</v>
      </c>
      <c r="J83" t="s">
        <v>1</v>
      </c>
      <c r="K83" t="s">
        <v>1</v>
      </c>
      <c r="L83" t="s">
        <v>111</v>
      </c>
      <c r="M83" t="s">
        <v>1</v>
      </c>
      <c r="N83" t="s">
        <v>1</v>
      </c>
    </row>
    <row r="84" spans="2:14" ht="16" x14ac:dyDescent="0.2">
      <c r="B84"/>
      <c r="C84"/>
      <c r="D84" t="s">
        <v>110</v>
      </c>
      <c r="E84"/>
      <c r="F84"/>
      <c r="G84" t="s">
        <v>103</v>
      </c>
      <c r="H84" t="s">
        <v>119</v>
      </c>
      <c r="I84" t="s">
        <v>1</v>
      </c>
      <c r="J84" t="s">
        <v>1</v>
      </c>
      <c r="K84" t="s">
        <v>1</v>
      </c>
      <c r="L84" t="s">
        <v>111</v>
      </c>
      <c r="M84" t="s">
        <v>1</v>
      </c>
      <c r="N84" t="s">
        <v>1</v>
      </c>
    </row>
    <row r="85" spans="2:14" ht="16" x14ac:dyDescent="0.2">
      <c r="B85"/>
      <c r="C85"/>
      <c r="D85" t="s">
        <v>110</v>
      </c>
      <c r="E85"/>
      <c r="F85"/>
      <c r="G85" t="s">
        <v>103</v>
      </c>
      <c r="H85" t="s">
        <v>119</v>
      </c>
      <c r="I85" t="s">
        <v>1</v>
      </c>
      <c r="J85" t="s">
        <v>1</v>
      </c>
      <c r="K85" t="s">
        <v>1</v>
      </c>
      <c r="L85" t="s">
        <v>111</v>
      </c>
      <c r="M85" t="s">
        <v>1</v>
      </c>
      <c r="N85" t="s">
        <v>1</v>
      </c>
    </row>
    <row r="86" spans="2:14" ht="16" x14ac:dyDescent="0.2">
      <c r="B86"/>
      <c r="C86"/>
      <c r="D86" t="s">
        <v>110</v>
      </c>
      <c r="E86"/>
      <c r="F86"/>
      <c r="G86" t="s">
        <v>103</v>
      </c>
      <c r="H86" t="s">
        <v>119</v>
      </c>
      <c r="I86" t="s">
        <v>1</v>
      </c>
      <c r="J86" t="s">
        <v>1</v>
      </c>
      <c r="K86" t="s">
        <v>1</v>
      </c>
      <c r="L86" t="s">
        <v>111</v>
      </c>
      <c r="M86" t="s">
        <v>1</v>
      </c>
      <c r="N86" t="s">
        <v>1</v>
      </c>
    </row>
  </sheetData>
  <mergeCells count="2">
    <mergeCell ref="I1:N1"/>
    <mergeCell ref="O1:R1"/>
  </mergeCells>
  <pageMargins left="0.75" right="0.75" top="1" bottom="1" header="0.5" footer="0.5"/>
  <pageSetup orientation="portrait" horizontalDpi="300" verticalDpi="3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AABF8B-69A9-2C45-9D41-B72FCA454457}">
  <dimension ref="A1:Y86"/>
  <sheetViews>
    <sheetView topLeftCell="A2" zoomScale="106" zoomScaleNormal="100" workbookViewId="0">
      <pane ySplit="1" topLeftCell="A31" activePane="bottomLeft" state="frozen"/>
      <selection activeCell="A2" sqref="A2"/>
      <selection pane="bottomLeft" activeCell="S63" sqref="S63:S69"/>
    </sheetView>
  </sheetViews>
  <sheetFormatPr baseColWidth="10" defaultColWidth="8.83203125" defaultRowHeight="13" x14ac:dyDescent="0.15"/>
  <cols>
    <col min="1" max="1" width="26.6640625" style="2" customWidth="1"/>
    <col min="2" max="3" width="10.5" style="1" customWidth="1"/>
    <col min="4" max="4" width="13.5" style="15" bestFit="1" customWidth="1"/>
    <col min="5" max="5" width="11.6640625" style="15" customWidth="1"/>
    <col min="6" max="6" width="14.5" style="1" customWidth="1"/>
    <col min="7" max="7" width="11.1640625" style="15" bestFit="1" customWidth="1"/>
    <col min="8" max="8" width="11.1640625" style="1" customWidth="1"/>
    <col min="9" max="9" width="10" style="1" customWidth="1"/>
    <col min="10" max="10" width="6.83203125" style="1" customWidth="1"/>
    <col min="11" max="11" width="7.33203125" style="1" customWidth="1"/>
    <col min="12" max="12" width="11.5" style="24" customWidth="1"/>
    <col min="13" max="13" width="7.6640625" style="24" bestFit="1" customWidth="1"/>
    <col min="14" max="14" width="5.6640625" style="15" bestFit="1" customWidth="1"/>
    <col min="15" max="16" width="10.83203125" style="2" customWidth="1"/>
    <col min="17" max="19" width="12.1640625" style="2" customWidth="1"/>
    <col min="20" max="20" width="12.1640625" style="3" customWidth="1"/>
    <col min="21" max="21" width="12.1640625" style="2" customWidth="1"/>
    <col min="22" max="22" width="7.33203125" style="1" bestFit="1" customWidth="1"/>
    <col min="23" max="23" width="12.1640625" style="1" bestFit="1" customWidth="1"/>
    <col min="24" max="24" width="10.1640625" style="1" bestFit="1" customWidth="1"/>
    <col min="25" max="25" width="11.83203125" style="1" bestFit="1" customWidth="1"/>
    <col min="26" max="16384" width="8.83203125" style="1"/>
  </cols>
  <sheetData>
    <row r="1" spans="1:25" x14ac:dyDescent="0.15">
      <c r="I1" s="75" t="s">
        <v>112</v>
      </c>
      <c r="J1" s="75"/>
      <c r="K1" s="75"/>
      <c r="L1" s="75"/>
      <c r="M1" s="75"/>
      <c r="N1" s="75"/>
      <c r="O1" s="76" t="s">
        <v>113</v>
      </c>
      <c r="P1" s="76"/>
      <c r="Q1" s="76"/>
      <c r="R1" s="76"/>
      <c r="S1" s="32"/>
    </row>
    <row r="2" spans="1:25" x14ac:dyDescent="0.15">
      <c r="A2" s="22" t="s">
        <v>97</v>
      </c>
      <c r="B2" s="1" t="s">
        <v>99</v>
      </c>
      <c r="C2" s="1" t="s">
        <v>98</v>
      </c>
      <c r="D2" s="15" t="s">
        <v>123</v>
      </c>
      <c r="E2" s="15" t="s">
        <v>96</v>
      </c>
      <c r="F2" s="1" t="s">
        <v>147</v>
      </c>
      <c r="G2" s="15" t="s">
        <v>95</v>
      </c>
      <c r="H2" s="1" t="s">
        <v>100</v>
      </c>
      <c r="I2" s="4" t="s">
        <v>94</v>
      </c>
      <c r="J2" s="1" t="s">
        <v>93</v>
      </c>
      <c r="K2" s="1" t="s">
        <v>92</v>
      </c>
      <c r="L2" s="24" t="s">
        <v>91</v>
      </c>
      <c r="M2" s="24" t="s">
        <v>90</v>
      </c>
      <c r="N2" s="15" t="s">
        <v>89</v>
      </c>
      <c r="O2" s="33" t="s">
        <v>115</v>
      </c>
      <c r="P2" s="2" t="s">
        <v>117</v>
      </c>
      <c r="Q2" s="2" t="s">
        <v>116</v>
      </c>
      <c r="R2" s="33" t="s">
        <v>88</v>
      </c>
      <c r="S2" s="2" t="s">
        <v>118</v>
      </c>
      <c r="T2" s="3" t="s">
        <v>87</v>
      </c>
      <c r="U2" s="2" t="s">
        <v>86</v>
      </c>
      <c r="V2" s="1" t="s">
        <v>85</v>
      </c>
      <c r="W2" s="1" t="s">
        <v>84</v>
      </c>
      <c r="X2" s="1" t="s">
        <v>83</v>
      </c>
      <c r="Y2" s="1" t="s">
        <v>82</v>
      </c>
    </row>
    <row r="3" spans="1:25" s="13" customFormat="1" ht="16" x14ac:dyDescent="0.2">
      <c r="A3" s="19" t="s">
        <v>121</v>
      </c>
      <c r="B3"/>
      <c r="C3"/>
      <c r="D3" t="s">
        <v>130</v>
      </c>
      <c r="E3" s="71">
        <v>20</v>
      </c>
      <c r="F3" t="s">
        <v>155</v>
      </c>
      <c r="G3" t="s">
        <v>120</v>
      </c>
      <c r="H3" t="s">
        <v>119</v>
      </c>
      <c r="I3" s="25">
        <v>1.1252797000000001</v>
      </c>
      <c r="J3" s="25">
        <v>0.79214399999999996</v>
      </c>
      <c r="K3" s="25">
        <v>1.5985153999999999</v>
      </c>
      <c r="L3" s="25">
        <v>20.103889465332031</v>
      </c>
      <c r="M3" s="25">
        <v>19.784094</v>
      </c>
      <c r="N3" s="25">
        <v>0.27695273999999998</v>
      </c>
      <c r="O3" s="9">
        <f>M3-M12</f>
        <v>11.995234</v>
      </c>
      <c r="P3" s="9">
        <f>SQRT(N3^2+N12^2)</f>
        <v>0.29348676194915585</v>
      </c>
      <c r="Q3" s="18">
        <f>O3</f>
        <v>11.995234</v>
      </c>
      <c r="R3" s="9">
        <f>O3-Q3</f>
        <v>0</v>
      </c>
      <c r="S3" s="9">
        <f>P3</f>
        <v>0.29348676194915585</v>
      </c>
      <c r="T3" s="8">
        <f>2^(-R3)</f>
        <v>1</v>
      </c>
      <c r="U3" s="9">
        <f>LOG(T3,2)</f>
        <v>0</v>
      </c>
      <c r="V3" s="13" t="s">
        <v>1</v>
      </c>
    </row>
    <row r="4" spans="1:25" ht="16" x14ac:dyDescent="0.2">
      <c r="A4" s="20"/>
      <c r="B4"/>
      <c r="C4"/>
      <c r="D4" t="s">
        <v>130</v>
      </c>
      <c r="E4" s="71">
        <v>20</v>
      </c>
      <c r="F4"/>
      <c r="G4" t="s">
        <v>120</v>
      </c>
      <c r="H4" t="s">
        <v>119</v>
      </c>
      <c r="I4" s="25">
        <v>1.1252797000000001</v>
      </c>
      <c r="J4" s="25">
        <v>0.79214399999999996</v>
      </c>
      <c r="K4" s="25">
        <v>1.5985153999999999</v>
      </c>
      <c r="L4" s="25">
        <v>19.624963760375977</v>
      </c>
      <c r="M4" s="25">
        <v>19.784094</v>
      </c>
      <c r="N4" s="25">
        <v>0.27695273999999998</v>
      </c>
      <c r="O4" s="9"/>
      <c r="P4" s="9"/>
      <c r="Q4" s="9"/>
      <c r="R4" s="9"/>
      <c r="S4" s="9"/>
      <c r="T4" s="8"/>
      <c r="U4" s="9"/>
      <c r="V4" s="1" t="s">
        <v>1</v>
      </c>
    </row>
    <row r="5" spans="1:25" ht="16" x14ac:dyDescent="0.2">
      <c r="A5" s="2" t="s">
        <v>114</v>
      </c>
      <c r="B5"/>
      <c r="C5"/>
      <c r="D5" t="s">
        <v>130</v>
      </c>
      <c r="E5" s="71">
        <v>20</v>
      </c>
      <c r="F5"/>
      <c r="G5" t="s">
        <v>120</v>
      </c>
      <c r="H5" t="s">
        <v>119</v>
      </c>
      <c r="I5" s="25">
        <v>1.1252797000000001</v>
      </c>
      <c r="J5" s="25">
        <v>0.79214399999999996</v>
      </c>
      <c r="K5" s="25">
        <v>1.5985153999999999</v>
      </c>
      <c r="L5" s="25">
        <v>19.62342643737793</v>
      </c>
      <c r="M5" s="25">
        <v>19.784094</v>
      </c>
      <c r="N5" s="25">
        <v>0.27695273999999998</v>
      </c>
      <c r="O5" s="9"/>
      <c r="P5" s="9"/>
      <c r="Q5" s="9"/>
      <c r="R5" s="9"/>
      <c r="S5" s="9"/>
      <c r="T5" s="8"/>
      <c r="U5" s="9"/>
    </row>
    <row r="6" spans="1:25" ht="16" x14ac:dyDescent="0.2">
      <c r="B6"/>
      <c r="C6"/>
      <c r="D6" t="s">
        <v>130</v>
      </c>
      <c r="E6" s="71">
        <v>20</v>
      </c>
      <c r="F6"/>
      <c r="G6" t="s">
        <v>103</v>
      </c>
      <c r="H6" t="s">
        <v>119</v>
      </c>
      <c r="I6" t="s">
        <v>1</v>
      </c>
      <c r="J6" t="s">
        <v>1</v>
      </c>
      <c r="K6" t="s">
        <v>1</v>
      </c>
      <c r="L6" s="25">
        <v>21.069473266601562</v>
      </c>
      <c r="M6" s="25">
        <v>20.896767000000001</v>
      </c>
      <c r="N6" s="25">
        <v>0.15204102999999999</v>
      </c>
      <c r="O6" s="9">
        <f>M6-M12</f>
        <v>13.107907000000001</v>
      </c>
      <c r="P6" s="9">
        <f>SQRT(N6^2+N12^2)</f>
        <v>0.1804110142129737</v>
      </c>
      <c r="Q6" s="18">
        <f>O6</f>
        <v>13.107907000000001</v>
      </c>
      <c r="R6" s="9">
        <f>O6-Q6</f>
        <v>0</v>
      </c>
      <c r="S6" s="9">
        <f>P6</f>
        <v>0.1804110142129737</v>
      </c>
      <c r="T6" s="8">
        <f>2^(-R6)</f>
        <v>1</v>
      </c>
      <c r="U6" s="9">
        <f>LOG(T6,2)</f>
        <v>0</v>
      </c>
    </row>
    <row r="7" spans="1:25" ht="16" x14ac:dyDescent="0.2">
      <c r="B7"/>
      <c r="C7"/>
      <c r="D7" t="s">
        <v>130</v>
      </c>
      <c r="E7" s="71">
        <v>20</v>
      </c>
      <c r="F7"/>
      <c r="G7" t="s">
        <v>103</v>
      </c>
      <c r="H7" t="s">
        <v>119</v>
      </c>
      <c r="I7" t="s">
        <v>1</v>
      </c>
      <c r="J7" t="s">
        <v>1</v>
      </c>
      <c r="K7" t="s">
        <v>1</v>
      </c>
      <c r="L7" s="25">
        <v>20.837726593017578</v>
      </c>
      <c r="M7" s="25">
        <v>20.896767000000001</v>
      </c>
      <c r="N7" s="25">
        <v>0.15204102999999999</v>
      </c>
      <c r="O7" s="9"/>
      <c r="P7" s="9"/>
      <c r="Q7" s="9"/>
      <c r="R7" s="9"/>
      <c r="S7" s="9"/>
      <c r="T7" s="8"/>
      <c r="U7" s="9"/>
    </row>
    <row r="8" spans="1:25" ht="16" x14ac:dyDescent="0.2">
      <c r="B8"/>
      <c r="C8"/>
      <c r="D8" t="s">
        <v>130</v>
      </c>
      <c r="E8" s="71">
        <v>20</v>
      </c>
      <c r="F8"/>
      <c r="G8" t="s">
        <v>103</v>
      </c>
      <c r="H8" t="s">
        <v>119</v>
      </c>
      <c r="I8" t="s">
        <v>1</v>
      </c>
      <c r="J8" t="s">
        <v>1</v>
      </c>
      <c r="K8" t="s">
        <v>1</v>
      </c>
      <c r="L8" s="25">
        <v>20.783102035522461</v>
      </c>
      <c r="M8" s="25">
        <v>20.896767000000001</v>
      </c>
      <c r="N8" s="25">
        <v>0.15204102999999999</v>
      </c>
      <c r="O8" s="9"/>
      <c r="P8" s="9"/>
      <c r="Q8" s="9"/>
      <c r="R8" s="9"/>
      <c r="S8" s="9"/>
      <c r="T8" s="8"/>
      <c r="U8" s="9"/>
    </row>
    <row r="9" spans="1:25" ht="16" x14ac:dyDescent="0.2">
      <c r="B9">
        <v>43</v>
      </c>
      <c r="C9" t="s">
        <v>6</v>
      </c>
      <c r="D9" t="s">
        <v>130</v>
      </c>
      <c r="E9" s="71">
        <v>20</v>
      </c>
      <c r="F9"/>
      <c r="G9" t="s">
        <v>128</v>
      </c>
      <c r="H9" t="s">
        <v>119</v>
      </c>
      <c r="I9" s="25">
        <v>0.80212859999999997</v>
      </c>
      <c r="J9" s="25">
        <v>0.71152793999999997</v>
      </c>
      <c r="K9" s="25">
        <v>0.90426563999999998</v>
      </c>
      <c r="L9" s="25">
        <v>19.877519607543945</v>
      </c>
      <c r="M9" s="25">
        <v>19.823430999999999</v>
      </c>
      <c r="N9" s="25">
        <v>4.6949106999999997E-2</v>
      </c>
      <c r="O9" s="9">
        <f>M9-M12</f>
        <v>12.034571</v>
      </c>
      <c r="P9" s="9">
        <f>SQRT(N9^2+N12^2)</f>
        <v>0.10786972649446344</v>
      </c>
      <c r="Q9" s="18">
        <f>O9</f>
        <v>12.034571</v>
      </c>
      <c r="R9" s="9">
        <f>O9-Q9</f>
        <v>0</v>
      </c>
      <c r="S9" s="9">
        <f>P9</f>
        <v>0.10786972649446344</v>
      </c>
      <c r="T9" s="8">
        <f>2^(-R9)</f>
        <v>1</v>
      </c>
      <c r="U9" s="9">
        <f t="shared" ref="U9" si="0">LOG(T9,2)</f>
        <v>0</v>
      </c>
    </row>
    <row r="10" spans="1:25" ht="16" x14ac:dyDescent="0.2">
      <c r="B10">
        <v>55</v>
      </c>
      <c r="C10" t="s">
        <v>24</v>
      </c>
      <c r="D10" t="s">
        <v>130</v>
      </c>
      <c r="E10" s="71">
        <v>20</v>
      </c>
      <c r="F10"/>
      <c r="G10" t="s">
        <v>128</v>
      </c>
      <c r="H10" t="s">
        <v>119</v>
      </c>
      <c r="I10" s="25">
        <v>0.80212859999999997</v>
      </c>
      <c r="J10" s="25">
        <v>0.71152793999999997</v>
      </c>
      <c r="K10" s="25">
        <v>0.90426563999999998</v>
      </c>
      <c r="L10" s="25">
        <v>19.799554824829102</v>
      </c>
      <c r="M10" s="25">
        <v>19.823430999999999</v>
      </c>
      <c r="N10" s="25">
        <v>4.6949106999999997E-2</v>
      </c>
      <c r="O10" s="9"/>
      <c r="P10" s="9"/>
      <c r="Q10" s="9"/>
      <c r="R10" s="9"/>
      <c r="S10" s="9"/>
      <c r="T10" s="8"/>
      <c r="U10" s="9"/>
    </row>
    <row r="11" spans="1:25" ht="16" x14ac:dyDescent="0.2">
      <c r="B11">
        <v>67</v>
      </c>
      <c r="C11" t="s">
        <v>23</v>
      </c>
      <c r="D11" t="s">
        <v>130</v>
      </c>
      <c r="E11" s="71">
        <v>20</v>
      </c>
      <c r="F11"/>
      <c r="G11" t="s">
        <v>128</v>
      </c>
      <c r="H11" t="s">
        <v>119</v>
      </c>
      <c r="I11" s="25">
        <v>0.80212859999999997</v>
      </c>
      <c r="J11" s="25">
        <v>0.71152793999999997</v>
      </c>
      <c r="K11" s="25">
        <v>0.90426563999999998</v>
      </c>
      <c r="L11" s="25">
        <v>19.793218612670898</v>
      </c>
      <c r="M11" s="25">
        <v>19.823430999999999</v>
      </c>
      <c r="N11" s="25">
        <v>4.6949106999999997E-2</v>
      </c>
      <c r="O11" s="9"/>
      <c r="P11" s="9"/>
      <c r="Q11" s="9"/>
      <c r="R11" s="9"/>
      <c r="S11" s="9"/>
      <c r="T11" s="8"/>
      <c r="U11" s="9"/>
    </row>
    <row r="12" spans="1:25" s="43" customFormat="1" ht="16" x14ac:dyDescent="0.2">
      <c r="A12" s="2"/>
      <c r="B12">
        <v>7</v>
      </c>
      <c r="C12" t="s">
        <v>27</v>
      </c>
      <c r="D12" t="s">
        <v>130</v>
      </c>
      <c r="E12" s="71">
        <v>20</v>
      </c>
      <c r="F12"/>
      <c r="G12" t="s">
        <v>125</v>
      </c>
      <c r="H12" t="s">
        <v>119</v>
      </c>
      <c r="I12" t="s">
        <v>1</v>
      </c>
      <c r="J12" t="s">
        <v>1</v>
      </c>
      <c r="K12" t="s">
        <v>1</v>
      </c>
      <c r="L12" s="25">
        <v>7.6865897178649902</v>
      </c>
      <c r="M12" s="25">
        <v>7.7888599999999997</v>
      </c>
      <c r="N12" s="25">
        <v>9.7116729999999998E-2</v>
      </c>
      <c r="O12" s="42"/>
      <c r="P12" s="42"/>
      <c r="Q12" s="42"/>
      <c r="R12" s="42"/>
      <c r="S12" s="42"/>
      <c r="T12" s="42"/>
      <c r="U12" s="42"/>
      <c r="V12" s="43" t="s">
        <v>1</v>
      </c>
    </row>
    <row r="13" spans="1:25" s="43" customFormat="1" ht="16" x14ac:dyDescent="0.2">
      <c r="A13" s="2"/>
      <c r="B13">
        <v>19</v>
      </c>
      <c r="C13" t="s">
        <v>26</v>
      </c>
      <c r="D13" t="s">
        <v>130</v>
      </c>
      <c r="E13" s="71">
        <v>20</v>
      </c>
      <c r="F13"/>
      <c r="G13" t="s">
        <v>125</v>
      </c>
      <c r="H13" t="s">
        <v>119</v>
      </c>
      <c r="I13" t="s">
        <v>1</v>
      </c>
      <c r="J13" t="s">
        <v>1</v>
      </c>
      <c r="K13" t="s">
        <v>1</v>
      </c>
      <c r="L13" s="25">
        <v>7.8798356056213379</v>
      </c>
      <c r="M13" s="25">
        <v>7.7888599999999997</v>
      </c>
      <c r="N13" s="25">
        <v>9.7116729999999998E-2</v>
      </c>
      <c r="O13" s="42"/>
      <c r="P13" s="44"/>
      <c r="Q13" s="44"/>
      <c r="R13" s="44"/>
      <c r="S13" s="44"/>
      <c r="T13" s="44"/>
      <c r="U13" s="44"/>
      <c r="V13" s="43" t="s">
        <v>1</v>
      </c>
      <c r="W13" s="45"/>
      <c r="X13" s="45"/>
      <c r="Y13" s="45"/>
    </row>
    <row r="14" spans="1:25" s="43" customFormat="1" ht="16" x14ac:dyDescent="0.2">
      <c r="A14" s="2"/>
      <c r="B14">
        <v>31</v>
      </c>
      <c r="C14" t="s">
        <v>25</v>
      </c>
      <c r="D14" t="s">
        <v>130</v>
      </c>
      <c r="E14" s="71">
        <v>20</v>
      </c>
      <c r="F14"/>
      <c r="G14" t="s">
        <v>125</v>
      </c>
      <c r="H14" t="s">
        <v>119</v>
      </c>
      <c r="I14" t="s">
        <v>1</v>
      </c>
      <c r="J14" t="s">
        <v>1</v>
      </c>
      <c r="K14" t="s">
        <v>1</v>
      </c>
      <c r="L14" s="25">
        <v>7.8001537322998047</v>
      </c>
      <c r="M14" s="25">
        <v>7.7888599999999997</v>
      </c>
      <c r="N14" s="25">
        <v>9.7116729999999998E-2</v>
      </c>
      <c r="O14" s="42"/>
      <c r="P14" s="44"/>
      <c r="Q14" s="44"/>
      <c r="R14" s="44"/>
      <c r="S14" s="44"/>
      <c r="T14" s="44"/>
      <c r="U14" s="44"/>
      <c r="V14" s="43" t="s">
        <v>1</v>
      </c>
      <c r="W14" s="45"/>
      <c r="X14" s="45"/>
      <c r="Y14" s="45"/>
    </row>
    <row r="15" spans="1:25" s="13" customFormat="1" ht="16" x14ac:dyDescent="0.2">
      <c r="A15" s="27" t="s">
        <v>122</v>
      </c>
      <c r="B15" s="16"/>
      <c r="C15" s="16"/>
      <c r="D15" t="s">
        <v>132</v>
      </c>
      <c r="E15" s="71">
        <v>23</v>
      </c>
      <c r="F15" t="s">
        <v>156</v>
      </c>
      <c r="G15" t="s">
        <v>120</v>
      </c>
      <c r="H15" t="s">
        <v>119</v>
      </c>
      <c r="I15" s="25">
        <v>1.1275055</v>
      </c>
      <c r="J15" s="25">
        <v>0.81411579999999995</v>
      </c>
      <c r="K15" s="25">
        <v>1.5615330000000001</v>
      </c>
      <c r="L15" s="25">
        <v>21.52662467956543</v>
      </c>
      <c r="M15" s="25">
        <v>21.252495</v>
      </c>
      <c r="N15" s="25">
        <v>0.23815810000000001</v>
      </c>
      <c r="O15" s="9">
        <f>M15-M24</f>
        <v>13.326799999999999</v>
      </c>
      <c r="P15" s="9">
        <f>SQRT(N15^2+N24^2)</f>
        <v>0.25247522050357912</v>
      </c>
      <c r="Q15" s="18">
        <f>$Q$3</f>
        <v>11.995234</v>
      </c>
      <c r="R15" s="9">
        <f t="shared" ref="R15" si="1">O15-Q15</f>
        <v>1.3315659999999987</v>
      </c>
      <c r="S15" s="9">
        <f t="shared" ref="S15" si="2">P15</f>
        <v>0.25247522050357912</v>
      </c>
      <c r="T15" s="8">
        <f t="shared" ref="T15" si="3">2^(-R15)</f>
        <v>0.39733671123549119</v>
      </c>
      <c r="U15" s="9">
        <f t="shared" ref="U15" si="4">LOG(T15,2)</f>
        <v>-1.3315659999999989</v>
      </c>
      <c r="V15" s="13" t="s">
        <v>1</v>
      </c>
    </row>
    <row r="16" spans="1:25" ht="16" x14ac:dyDescent="0.2">
      <c r="A16" s="29"/>
      <c r="B16"/>
      <c r="C16"/>
      <c r="D16" t="s">
        <v>132</v>
      </c>
      <c r="E16" s="71">
        <v>23</v>
      </c>
      <c r="F16"/>
      <c r="G16" t="s">
        <v>120</v>
      </c>
      <c r="H16" t="s">
        <v>119</v>
      </c>
      <c r="I16" s="25">
        <v>1.1275055</v>
      </c>
      <c r="J16" s="25">
        <v>0.81411579999999995</v>
      </c>
      <c r="K16" s="25">
        <v>1.5615330000000001</v>
      </c>
      <c r="L16" s="25">
        <v>21.096479415893555</v>
      </c>
      <c r="M16" s="25">
        <v>21.252495</v>
      </c>
      <c r="N16" s="25">
        <v>0.23815810000000001</v>
      </c>
      <c r="O16" s="9"/>
      <c r="P16" s="9"/>
      <c r="Q16" s="6"/>
      <c r="R16" s="9"/>
      <c r="S16" s="9"/>
      <c r="T16" s="8"/>
      <c r="U16" s="9"/>
      <c r="V16" s="1" t="s">
        <v>1</v>
      </c>
    </row>
    <row r="17" spans="1:25" ht="16" x14ac:dyDescent="0.2">
      <c r="A17" s="29"/>
      <c r="B17"/>
      <c r="C17"/>
      <c r="D17" t="s">
        <v>132</v>
      </c>
      <c r="E17" s="71">
        <v>23</v>
      </c>
      <c r="F17"/>
      <c r="G17" t="s">
        <v>120</v>
      </c>
      <c r="H17" t="s">
        <v>119</v>
      </c>
      <c r="I17" s="25">
        <v>1.1275055</v>
      </c>
      <c r="J17" s="25">
        <v>0.81411579999999995</v>
      </c>
      <c r="K17" s="25">
        <v>1.5615330000000001</v>
      </c>
      <c r="L17" s="25">
        <v>21.134382247924805</v>
      </c>
      <c r="M17" s="25">
        <v>21.252495</v>
      </c>
      <c r="N17" s="25">
        <v>0.23815810000000001</v>
      </c>
      <c r="O17" s="9"/>
      <c r="P17" s="9"/>
      <c r="Q17" s="6"/>
      <c r="R17" s="9"/>
      <c r="S17" s="9"/>
      <c r="T17" s="8"/>
      <c r="U17" s="9"/>
      <c r="V17" s="1" t="s">
        <v>1</v>
      </c>
    </row>
    <row r="18" spans="1:25" ht="16" x14ac:dyDescent="0.2">
      <c r="A18" s="29"/>
      <c r="B18"/>
      <c r="C18"/>
      <c r="D18" t="s">
        <v>132</v>
      </c>
      <c r="E18" s="71">
        <v>23</v>
      </c>
      <c r="F18"/>
      <c r="G18" t="s">
        <v>103</v>
      </c>
      <c r="H18" t="s">
        <v>119</v>
      </c>
      <c r="I18" t="s">
        <v>1</v>
      </c>
      <c r="J18" t="s">
        <v>1</v>
      </c>
      <c r="K18" t="s">
        <v>1</v>
      </c>
      <c r="L18" s="25">
        <v>22.548883438110352</v>
      </c>
      <c r="M18" s="25">
        <v>22.368020000000001</v>
      </c>
      <c r="N18" s="25">
        <v>0.17084028000000001</v>
      </c>
      <c r="O18" s="9">
        <f>M18-M24</f>
        <v>14.442325</v>
      </c>
      <c r="P18" s="9">
        <f>SQRT(N18^2+N24^2)</f>
        <v>0.19029150701804667</v>
      </c>
      <c r="Q18" s="34">
        <f>$Q$6</f>
        <v>13.107907000000001</v>
      </c>
      <c r="R18" s="9">
        <f t="shared" ref="R18" si="5">O18-Q18</f>
        <v>1.3344179999999994</v>
      </c>
      <c r="S18" s="9">
        <f t="shared" ref="S18" si="6">P18</f>
        <v>0.19029150701804667</v>
      </c>
      <c r="T18" s="8">
        <f t="shared" ref="T18" si="7">2^(-R18)</f>
        <v>0.39655200974601773</v>
      </c>
      <c r="U18" s="9">
        <f t="shared" ref="U18" si="8">LOG(T18,2)</f>
        <v>-1.3344179999999997</v>
      </c>
    </row>
    <row r="19" spans="1:25" ht="16" x14ac:dyDescent="0.2">
      <c r="A19" s="29"/>
      <c r="B19"/>
      <c r="C19"/>
      <c r="D19" t="s">
        <v>132</v>
      </c>
      <c r="E19" s="71">
        <v>23</v>
      </c>
      <c r="F19"/>
      <c r="G19" t="s">
        <v>103</v>
      </c>
      <c r="H19" t="s">
        <v>119</v>
      </c>
      <c r="I19" t="s">
        <v>1</v>
      </c>
      <c r="J19" t="s">
        <v>1</v>
      </c>
      <c r="K19" t="s">
        <v>1</v>
      </c>
      <c r="L19" s="25">
        <v>22.345800399780273</v>
      </c>
      <c r="M19" s="25">
        <v>22.368020000000001</v>
      </c>
      <c r="N19" s="25">
        <v>0.17084028000000001</v>
      </c>
      <c r="O19" s="9"/>
      <c r="P19" s="9"/>
      <c r="Q19" s="6"/>
      <c r="R19" s="9"/>
      <c r="S19" s="9"/>
      <c r="T19" s="8"/>
      <c r="U19" s="9"/>
    </row>
    <row r="20" spans="1:25" ht="16" x14ac:dyDescent="0.2">
      <c r="A20" s="29"/>
      <c r="B20"/>
      <c r="C20"/>
      <c r="D20" t="s">
        <v>132</v>
      </c>
      <c r="E20" s="71">
        <v>23</v>
      </c>
      <c r="F20"/>
      <c r="G20" t="s">
        <v>103</v>
      </c>
      <c r="H20" t="s">
        <v>119</v>
      </c>
      <c r="I20" t="s">
        <v>1</v>
      </c>
      <c r="J20" t="s">
        <v>1</v>
      </c>
      <c r="K20" t="s">
        <v>1</v>
      </c>
      <c r="L20" s="25">
        <v>22.209377288818359</v>
      </c>
      <c r="M20" s="25">
        <v>22.368020000000001</v>
      </c>
      <c r="N20" s="25">
        <v>0.17084028000000001</v>
      </c>
      <c r="O20" s="9"/>
      <c r="P20" s="9"/>
      <c r="Q20" s="6"/>
      <c r="R20" s="9"/>
      <c r="S20" s="9"/>
      <c r="T20" s="8"/>
      <c r="U20" s="9"/>
    </row>
    <row r="21" spans="1:25" ht="16" x14ac:dyDescent="0.2">
      <c r="A21" s="29"/>
      <c r="B21">
        <v>44</v>
      </c>
      <c r="C21" t="s">
        <v>3</v>
      </c>
      <c r="D21" t="s">
        <v>132</v>
      </c>
      <c r="E21" s="71">
        <v>23</v>
      </c>
      <c r="F21"/>
      <c r="G21" t="s">
        <v>128</v>
      </c>
      <c r="H21" t="s">
        <v>119</v>
      </c>
      <c r="I21" s="25">
        <v>0.22035753999999999</v>
      </c>
      <c r="J21" s="25">
        <v>0.17918376999999999</v>
      </c>
      <c r="K21" s="25">
        <v>0.27099243000000001</v>
      </c>
      <c r="L21" s="25">
        <v>21.651737213134766</v>
      </c>
      <c r="M21" s="25">
        <v>21.824255000000001</v>
      </c>
      <c r="N21" s="25">
        <v>0.16622275</v>
      </c>
      <c r="O21" s="9">
        <f>M21-M24</f>
        <v>13.89856</v>
      </c>
      <c r="P21" s="9">
        <f>SQRT(N21^2+N24^2)</f>
        <v>0.18615708149378418</v>
      </c>
      <c r="Q21" s="44">
        <f>Q$9</f>
        <v>12.034571</v>
      </c>
      <c r="R21" s="9">
        <f t="shared" ref="R21" si="9">O21-Q21</f>
        <v>1.8639890000000001</v>
      </c>
      <c r="S21" s="9">
        <f t="shared" ref="S21" si="10">P21</f>
        <v>0.18615708149378418</v>
      </c>
      <c r="T21" s="8">
        <f t="shared" ref="T21" si="11">2^(-R21)</f>
        <v>0.27471564898838768</v>
      </c>
      <c r="U21" s="9">
        <f t="shared" ref="U21" si="12">LOG(T21,2)</f>
        <v>-1.8639890000000003</v>
      </c>
    </row>
    <row r="22" spans="1:25" ht="16" x14ac:dyDescent="0.2">
      <c r="A22" s="29"/>
      <c r="B22">
        <v>56</v>
      </c>
      <c r="C22" t="s">
        <v>19</v>
      </c>
      <c r="D22" t="s">
        <v>132</v>
      </c>
      <c r="E22" s="71">
        <v>23</v>
      </c>
      <c r="F22"/>
      <c r="G22" t="s">
        <v>128</v>
      </c>
      <c r="H22" t="s">
        <v>119</v>
      </c>
      <c r="I22" s="25">
        <v>0.22035753999999999</v>
      </c>
      <c r="J22" s="25">
        <v>0.17918376999999999</v>
      </c>
      <c r="K22" s="25">
        <v>0.27099243000000001</v>
      </c>
      <c r="L22" s="25">
        <v>21.983371734619141</v>
      </c>
      <c r="M22" s="25">
        <v>21.824255000000001</v>
      </c>
      <c r="N22" s="25">
        <v>0.16622275</v>
      </c>
      <c r="O22" s="9"/>
      <c r="P22" s="9"/>
      <c r="Q22" s="6"/>
      <c r="R22" s="9"/>
      <c r="S22" s="9"/>
      <c r="T22" s="8"/>
      <c r="U22" s="9"/>
    </row>
    <row r="23" spans="1:25" ht="16" x14ac:dyDescent="0.2">
      <c r="A23" s="29"/>
      <c r="B23">
        <v>68</v>
      </c>
      <c r="C23" t="s">
        <v>18</v>
      </c>
      <c r="D23" t="s">
        <v>132</v>
      </c>
      <c r="E23" s="71">
        <v>23</v>
      </c>
      <c r="F23"/>
      <c r="G23" t="s">
        <v>128</v>
      </c>
      <c r="H23" t="s">
        <v>119</v>
      </c>
      <c r="I23" s="25">
        <v>0.22035753999999999</v>
      </c>
      <c r="J23" s="25">
        <v>0.17918376999999999</v>
      </c>
      <c r="K23" s="25">
        <v>0.27099243000000001</v>
      </c>
      <c r="L23" s="25">
        <v>21.837652206420898</v>
      </c>
      <c r="M23" s="25">
        <v>21.824255000000001</v>
      </c>
      <c r="N23" s="25">
        <v>0.16622275</v>
      </c>
      <c r="O23" s="9"/>
      <c r="P23" s="9"/>
      <c r="Q23" s="6"/>
      <c r="R23" s="9"/>
      <c r="S23" s="9"/>
      <c r="T23" s="8"/>
      <c r="U23" s="9"/>
    </row>
    <row r="24" spans="1:25" s="43" customFormat="1" ht="16" x14ac:dyDescent="0.2">
      <c r="A24" s="29"/>
      <c r="B24">
        <v>8</v>
      </c>
      <c r="C24" t="s">
        <v>22</v>
      </c>
      <c r="D24" t="s">
        <v>132</v>
      </c>
      <c r="E24" s="71">
        <v>23</v>
      </c>
      <c r="F24"/>
      <c r="G24" t="s">
        <v>125</v>
      </c>
      <c r="H24" t="s">
        <v>119</v>
      </c>
      <c r="I24" t="s">
        <v>1</v>
      </c>
      <c r="J24" t="s">
        <v>1</v>
      </c>
      <c r="K24" t="s">
        <v>1</v>
      </c>
      <c r="L24" s="25">
        <v>7.9550046920776367</v>
      </c>
      <c r="M24" s="25">
        <v>7.9256950000000002</v>
      </c>
      <c r="N24" s="25">
        <v>8.3812029999999996E-2</v>
      </c>
      <c r="O24" s="42"/>
      <c r="P24" s="42"/>
      <c r="Q24" s="44"/>
      <c r="R24" s="42"/>
      <c r="S24" s="42"/>
      <c r="T24" s="42"/>
      <c r="U24" s="42"/>
      <c r="V24" s="43" t="s">
        <v>1</v>
      </c>
      <c r="W24" s="45"/>
      <c r="X24" s="45"/>
      <c r="Y24" s="45"/>
    </row>
    <row r="25" spans="1:25" s="43" customFormat="1" ht="16" x14ac:dyDescent="0.2">
      <c r="A25" s="29"/>
      <c r="B25">
        <v>20</v>
      </c>
      <c r="C25" t="s">
        <v>21</v>
      </c>
      <c r="D25" t="s">
        <v>132</v>
      </c>
      <c r="E25" s="71">
        <v>23</v>
      </c>
      <c r="F25"/>
      <c r="G25" t="s">
        <v>125</v>
      </c>
      <c r="H25" t="s">
        <v>119</v>
      </c>
      <c r="I25" t="s">
        <v>1</v>
      </c>
      <c r="J25" t="s">
        <v>1</v>
      </c>
      <c r="K25" t="s">
        <v>1</v>
      </c>
      <c r="L25" s="25">
        <v>7.8311643600463867</v>
      </c>
      <c r="M25" s="25">
        <v>7.9256950000000002</v>
      </c>
      <c r="N25" s="25">
        <v>8.3812029999999996E-2</v>
      </c>
      <c r="O25" s="42"/>
      <c r="P25" s="44"/>
      <c r="Q25" s="44"/>
      <c r="R25" s="44"/>
      <c r="S25" s="44"/>
      <c r="T25" s="44"/>
      <c r="U25" s="44"/>
      <c r="V25" s="43" t="s">
        <v>1</v>
      </c>
      <c r="W25" s="45"/>
      <c r="X25" s="45"/>
      <c r="Y25" s="45"/>
    </row>
    <row r="26" spans="1:25" s="48" customFormat="1" ht="16" x14ac:dyDescent="0.2">
      <c r="A26" s="30"/>
      <c r="B26">
        <v>32</v>
      </c>
      <c r="C26" t="s">
        <v>20</v>
      </c>
      <c r="D26" t="s">
        <v>132</v>
      </c>
      <c r="E26" s="71">
        <v>23</v>
      </c>
      <c r="F26"/>
      <c r="G26" t="s">
        <v>125</v>
      </c>
      <c r="H26" t="s">
        <v>119</v>
      </c>
      <c r="I26" t="s">
        <v>1</v>
      </c>
      <c r="J26" t="s">
        <v>1</v>
      </c>
      <c r="K26" t="s">
        <v>1</v>
      </c>
      <c r="L26" s="25">
        <v>7.9909162521362305</v>
      </c>
      <c r="M26" s="25">
        <v>7.9256950000000002</v>
      </c>
      <c r="N26" s="25">
        <v>8.3812029999999996E-2</v>
      </c>
      <c r="O26" s="46"/>
      <c r="P26" s="47"/>
      <c r="Q26" s="47"/>
      <c r="R26" s="47"/>
      <c r="S26" s="47"/>
      <c r="T26" s="47"/>
      <c r="U26" s="47"/>
      <c r="V26" s="48" t="s">
        <v>1</v>
      </c>
      <c r="W26" s="49"/>
      <c r="X26" s="49"/>
      <c r="Y26" s="49"/>
    </row>
    <row r="27" spans="1:25" ht="16" x14ac:dyDescent="0.2">
      <c r="A27" s="2" t="s">
        <v>122</v>
      </c>
      <c r="B27"/>
      <c r="C27"/>
      <c r="D27" t="s">
        <v>134</v>
      </c>
      <c r="E27" s="71">
        <v>26</v>
      </c>
      <c r="F27" t="s">
        <v>157</v>
      </c>
      <c r="G27" t="s">
        <v>120</v>
      </c>
      <c r="H27" t="s">
        <v>119</v>
      </c>
      <c r="I27" s="25">
        <v>1.1621878000000001</v>
      </c>
      <c r="J27" s="25">
        <v>0.83573920000000002</v>
      </c>
      <c r="K27" s="25">
        <v>1.6161509000000001</v>
      </c>
      <c r="L27" s="25">
        <v>21.424823760986328</v>
      </c>
      <c r="M27" s="25">
        <v>21.170857999999999</v>
      </c>
      <c r="N27" s="25">
        <v>0.23333587</v>
      </c>
      <c r="O27" s="6">
        <f>M27-M36</f>
        <v>13.624869399999998</v>
      </c>
      <c r="P27" s="6">
        <f>SQRT(N27^2+N36^2)</f>
        <v>0.27478359323776391</v>
      </c>
      <c r="Q27" s="34">
        <f t="shared" ref="Q27" si="13">$Q$3</f>
        <v>11.995234</v>
      </c>
      <c r="R27" s="6">
        <f t="shared" ref="R27" si="14">O27-Q27</f>
        <v>1.629635399999998</v>
      </c>
      <c r="S27" s="6">
        <f t="shared" ref="S27" si="15">P27</f>
        <v>0.27478359323776391</v>
      </c>
      <c r="T27" s="7">
        <f t="shared" ref="T27" si="16">2^(-R27)</f>
        <v>0.32316986930196878</v>
      </c>
      <c r="U27" s="6">
        <f t="shared" ref="U27" si="17">LOG(T27,2)</f>
        <v>-1.629635399999998</v>
      </c>
      <c r="V27" s="1" t="s">
        <v>1</v>
      </c>
    </row>
    <row r="28" spans="1:25" ht="16" x14ac:dyDescent="0.2">
      <c r="B28"/>
      <c r="C28"/>
      <c r="D28" t="s">
        <v>134</v>
      </c>
      <c r="E28" s="71">
        <v>26</v>
      </c>
      <c r="F28"/>
      <c r="G28" t="s">
        <v>120</v>
      </c>
      <c r="H28" t="s">
        <v>119</v>
      </c>
      <c r="I28" s="25">
        <v>1.1621878000000001</v>
      </c>
      <c r="J28" s="25">
        <v>0.83573920000000002</v>
      </c>
      <c r="K28" s="25">
        <v>1.6161509000000001</v>
      </c>
      <c r="L28" s="25">
        <v>20.965953826904297</v>
      </c>
      <c r="M28" s="25">
        <v>21.170857999999999</v>
      </c>
      <c r="N28" s="25">
        <v>0.23333587</v>
      </c>
      <c r="O28" s="9"/>
      <c r="P28" s="9"/>
      <c r="Q28" s="6"/>
      <c r="R28" s="9"/>
      <c r="S28" s="9"/>
      <c r="T28" s="8"/>
      <c r="U28" s="9"/>
      <c r="V28" s="1" t="s">
        <v>1</v>
      </c>
    </row>
    <row r="29" spans="1:25" ht="16" x14ac:dyDescent="0.2">
      <c r="B29"/>
      <c r="C29"/>
      <c r="D29" t="s">
        <v>134</v>
      </c>
      <c r="E29" s="71">
        <v>26</v>
      </c>
      <c r="F29"/>
      <c r="G29" t="s">
        <v>120</v>
      </c>
      <c r="H29" t="s">
        <v>119</v>
      </c>
      <c r="I29" s="25">
        <v>1.1621878000000001</v>
      </c>
      <c r="J29" s="25">
        <v>0.83573920000000002</v>
      </c>
      <c r="K29" s="25">
        <v>1.6161509000000001</v>
      </c>
      <c r="L29" s="25">
        <v>21.121797561645508</v>
      </c>
      <c r="M29" s="25">
        <v>21.170857999999999</v>
      </c>
      <c r="N29" s="25">
        <v>0.23333587</v>
      </c>
      <c r="O29" s="9"/>
      <c r="P29" s="9"/>
      <c r="Q29" s="6"/>
      <c r="R29" s="9"/>
      <c r="S29" s="9"/>
      <c r="T29" s="8"/>
      <c r="U29" s="9"/>
      <c r="V29" s="1" t="s">
        <v>1</v>
      </c>
    </row>
    <row r="30" spans="1:25" ht="16" x14ac:dyDescent="0.2">
      <c r="B30"/>
      <c r="C30"/>
      <c r="D30" t="s">
        <v>134</v>
      </c>
      <c r="E30" s="71">
        <v>26</v>
      </c>
      <c r="F30"/>
      <c r="G30" t="s">
        <v>103</v>
      </c>
      <c r="H30" t="s">
        <v>119</v>
      </c>
      <c r="I30" t="s">
        <v>1</v>
      </c>
      <c r="J30" t="s">
        <v>1</v>
      </c>
      <c r="K30" t="s">
        <v>1</v>
      </c>
      <c r="L30" s="25">
        <v>22.535818099975586</v>
      </c>
      <c r="M30" s="25">
        <v>22.330093000000002</v>
      </c>
      <c r="N30" s="25">
        <v>0.18337803999999999</v>
      </c>
      <c r="O30" s="9">
        <f>M30-M36</f>
        <v>14.7841044</v>
      </c>
      <c r="P30" s="9">
        <f>SQRT(N30^2+N36^2)</f>
        <v>0.23385444284477813</v>
      </c>
      <c r="Q30" s="34">
        <f t="shared" ref="Q30" si="18">$Q$6</f>
        <v>13.107907000000001</v>
      </c>
      <c r="R30" s="9">
        <f t="shared" ref="R30" si="19">O30-Q30</f>
        <v>1.6761973999999995</v>
      </c>
      <c r="S30" s="9">
        <f t="shared" ref="S30" si="20">P30</f>
        <v>0.23385444284477813</v>
      </c>
      <c r="T30" s="8">
        <f t="shared" ref="T30" si="21">2^(-R30)</f>
        <v>0.31290629762500777</v>
      </c>
      <c r="U30" s="9">
        <f t="shared" ref="U30" si="22">LOG(T30,2)</f>
        <v>-1.6761973999999995</v>
      </c>
    </row>
    <row r="31" spans="1:25" ht="16" x14ac:dyDescent="0.2">
      <c r="B31"/>
      <c r="C31"/>
      <c r="D31" t="s">
        <v>134</v>
      </c>
      <c r="E31" s="71">
        <v>26</v>
      </c>
      <c r="F31"/>
      <c r="G31" t="s">
        <v>103</v>
      </c>
      <c r="H31" t="s">
        <v>119</v>
      </c>
      <c r="I31" t="s">
        <v>1</v>
      </c>
      <c r="J31" t="s">
        <v>1</v>
      </c>
      <c r="K31" t="s">
        <v>1</v>
      </c>
      <c r="L31" s="25">
        <v>22.270647048950195</v>
      </c>
      <c r="M31" s="25">
        <v>22.330093000000002</v>
      </c>
      <c r="N31" s="25">
        <v>0.18337803999999999</v>
      </c>
      <c r="O31" s="9"/>
      <c r="P31" s="9"/>
      <c r="Q31" s="6"/>
      <c r="R31" s="9"/>
      <c r="S31" s="9"/>
      <c r="T31" s="8"/>
      <c r="U31" s="9"/>
    </row>
    <row r="32" spans="1:25" ht="16" x14ac:dyDescent="0.2">
      <c r="B32"/>
      <c r="C32"/>
      <c r="D32" t="s">
        <v>134</v>
      </c>
      <c r="E32" s="71">
        <v>26</v>
      </c>
      <c r="F32"/>
      <c r="G32" t="s">
        <v>103</v>
      </c>
      <c r="H32" t="s">
        <v>119</v>
      </c>
      <c r="I32" t="s">
        <v>1</v>
      </c>
      <c r="J32" t="s">
        <v>1</v>
      </c>
      <c r="K32" t="s">
        <v>1</v>
      </c>
      <c r="L32" s="25">
        <v>22.183811187744141</v>
      </c>
      <c r="M32" s="25">
        <v>22.330093000000002</v>
      </c>
      <c r="N32" s="25">
        <v>0.18337803999999999</v>
      </c>
      <c r="O32" s="9"/>
      <c r="P32" s="9"/>
      <c r="Q32" s="6"/>
      <c r="R32" s="9"/>
      <c r="S32" s="9"/>
      <c r="T32" s="8"/>
      <c r="U32" s="9"/>
    </row>
    <row r="33" spans="1:25" ht="16" x14ac:dyDescent="0.2">
      <c r="B33">
        <v>45</v>
      </c>
      <c r="C33" t="s">
        <v>43</v>
      </c>
      <c r="D33" t="s">
        <v>134</v>
      </c>
      <c r="E33" s="71">
        <v>26</v>
      </c>
      <c r="F33"/>
      <c r="G33" t="s">
        <v>128</v>
      </c>
      <c r="H33" t="s">
        <v>119</v>
      </c>
      <c r="I33" s="25">
        <v>0.18717120000000001</v>
      </c>
      <c r="J33" s="25">
        <v>0.15897588000000001</v>
      </c>
      <c r="K33" s="25">
        <v>0.22036712</v>
      </c>
      <c r="L33" s="25">
        <v>21.704898834228516</v>
      </c>
      <c r="M33" s="25">
        <v>21.680033000000002</v>
      </c>
      <c r="N33" s="25">
        <v>2.3076197E-2</v>
      </c>
      <c r="O33" s="9">
        <f>M33-M36</f>
        <v>14.134044400000001</v>
      </c>
      <c r="P33" s="9">
        <f>SQRT(N33^2+N36^2)</f>
        <v>0.14694524746306978</v>
      </c>
      <c r="Q33" s="44">
        <f>Q$9</f>
        <v>12.034571</v>
      </c>
      <c r="R33" s="9">
        <f t="shared" ref="R33" si="23">O33-Q33</f>
        <v>2.0994734000000008</v>
      </c>
      <c r="S33" s="9">
        <f t="shared" ref="S33" si="24">P33</f>
        <v>0.14694524746306978</v>
      </c>
      <c r="T33" s="8">
        <f t="shared" ref="T33" si="25">2^(-R33)</f>
        <v>0.23334340532249831</v>
      </c>
      <c r="U33" s="9">
        <f t="shared" ref="U33" si="26">LOG(T33,2)</f>
        <v>-2.0994734000000008</v>
      </c>
    </row>
    <row r="34" spans="1:25" ht="16" x14ac:dyDescent="0.2">
      <c r="B34">
        <v>57</v>
      </c>
      <c r="C34" t="s">
        <v>53</v>
      </c>
      <c r="D34" t="s">
        <v>134</v>
      </c>
      <c r="E34" s="71">
        <v>26</v>
      </c>
      <c r="F34"/>
      <c r="G34" t="s">
        <v>128</v>
      </c>
      <c r="H34" t="s">
        <v>119</v>
      </c>
      <c r="I34" s="25">
        <v>0.18717120000000001</v>
      </c>
      <c r="J34" s="25">
        <v>0.15897588000000001</v>
      </c>
      <c r="K34" s="25">
        <v>0.22036712</v>
      </c>
      <c r="L34" s="25">
        <v>21.659305572509766</v>
      </c>
      <c r="M34" s="25">
        <v>21.680033000000002</v>
      </c>
      <c r="N34" s="25">
        <v>2.3076197E-2</v>
      </c>
      <c r="O34" s="9"/>
      <c r="P34" s="9"/>
      <c r="Q34" s="6"/>
      <c r="R34" s="9"/>
      <c r="S34" s="9"/>
      <c r="T34" s="8"/>
      <c r="U34" s="9"/>
    </row>
    <row r="35" spans="1:25" ht="16" x14ac:dyDescent="0.2">
      <c r="B35">
        <v>69</v>
      </c>
      <c r="C35" t="s">
        <v>52</v>
      </c>
      <c r="D35" t="s">
        <v>134</v>
      </c>
      <c r="E35" s="71">
        <v>26</v>
      </c>
      <c r="F35"/>
      <c r="G35" t="s">
        <v>128</v>
      </c>
      <c r="H35" t="s">
        <v>119</v>
      </c>
      <c r="I35" s="25">
        <v>0.18717120000000001</v>
      </c>
      <c r="J35" s="25">
        <v>0.15897588000000001</v>
      </c>
      <c r="K35" s="25">
        <v>0.22036712</v>
      </c>
      <c r="L35" s="25">
        <v>21.675899505615234</v>
      </c>
      <c r="M35" s="25">
        <v>21.680033000000002</v>
      </c>
      <c r="N35" s="25">
        <v>2.3076197E-2</v>
      </c>
      <c r="O35" s="9"/>
      <c r="P35" s="9"/>
      <c r="Q35" s="6"/>
      <c r="R35" s="9"/>
      <c r="S35" s="9"/>
      <c r="T35" s="8"/>
      <c r="U35" s="9"/>
    </row>
    <row r="36" spans="1:25" s="43" customFormat="1" ht="16" x14ac:dyDescent="0.2">
      <c r="A36" s="2"/>
      <c r="B36">
        <v>9</v>
      </c>
      <c r="C36" t="s">
        <v>56</v>
      </c>
      <c r="D36" t="s">
        <v>134</v>
      </c>
      <c r="E36" s="71">
        <v>26</v>
      </c>
      <c r="F36"/>
      <c r="G36" t="s">
        <v>125</v>
      </c>
      <c r="H36" t="s">
        <v>119</v>
      </c>
      <c r="I36" t="s">
        <v>1</v>
      </c>
      <c r="J36" t="s">
        <v>1</v>
      </c>
      <c r="K36" t="s">
        <v>1</v>
      </c>
      <c r="L36" s="25">
        <v>7.4404401779174805</v>
      </c>
      <c r="M36" s="25">
        <v>7.5459886000000003</v>
      </c>
      <c r="N36" s="25">
        <v>0.145122</v>
      </c>
      <c r="O36" s="42"/>
      <c r="P36" s="42"/>
      <c r="Q36" s="44"/>
      <c r="R36" s="42"/>
      <c r="S36" s="42"/>
      <c r="T36" s="42"/>
      <c r="U36" s="42"/>
      <c r="V36" s="43" t="s">
        <v>1</v>
      </c>
      <c r="W36" s="45"/>
      <c r="X36" s="45"/>
      <c r="Y36" s="45"/>
    </row>
    <row r="37" spans="1:25" s="43" customFormat="1" ht="16" x14ac:dyDescent="0.2">
      <c r="A37" s="2"/>
      <c r="B37">
        <v>21</v>
      </c>
      <c r="C37" t="s">
        <v>55</v>
      </c>
      <c r="D37" t="s">
        <v>134</v>
      </c>
      <c r="E37" s="71">
        <v>26</v>
      </c>
      <c r="F37"/>
      <c r="G37" t="s">
        <v>125</v>
      </c>
      <c r="H37" t="s">
        <v>119</v>
      </c>
      <c r="I37" t="s">
        <v>1</v>
      </c>
      <c r="J37" t="s">
        <v>1</v>
      </c>
      <c r="K37" t="s">
        <v>1</v>
      </c>
      <c r="L37" s="25">
        <v>7.4860453605651855</v>
      </c>
      <c r="M37" s="25">
        <v>7.5459886000000003</v>
      </c>
      <c r="N37" s="25">
        <v>0.145122</v>
      </c>
      <c r="O37" s="42"/>
      <c r="P37" s="44"/>
      <c r="Q37" s="44"/>
      <c r="R37" s="44"/>
      <c r="S37" s="44"/>
      <c r="T37" s="44"/>
      <c r="U37" s="44"/>
      <c r="V37" s="43" t="s">
        <v>1</v>
      </c>
      <c r="W37" s="45"/>
      <c r="X37" s="45"/>
      <c r="Y37" s="45"/>
    </row>
    <row r="38" spans="1:25" s="43" customFormat="1" ht="16" x14ac:dyDescent="0.2">
      <c r="A38" s="2"/>
      <c r="B38">
        <v>33</v>
      </c>
      <c r="C38" t="s">
        <v>54</v>
      </c>
      <c r="D38" t="s">
        <v>134</v>
      </c>
      <c r="E38" s="71">
        <v>26</v>
      </c>
      <c r="F38"/>
      <c r="G38" t="s">
        <v>125</v>
      </c>
      <c r="H38" t="s">
        <v>119</v>
      </c>
      <c r="I38" t="s">
        <v>1</v>
      </c>
      <c r="J38" t="s">
        <v>1</v>
      </c>
      <c r="K38" t="s">
        <v>1</v>
      </c>
      <c r="L38" s="25">
        <v>7.7114791870117188</v>
      </c>
      <c r="M38" s="25">
        <v>7.5459886000000003</v>
      </c>
      <c r="N38" s="25">
        <v>0.145122</v>
      </c>
      <c r="O38" s="42"/>
      <c r="P38" s="44"/>
      <c r="Q38" s="44"/>
      <c r="R38" s="44"/>
      <c r="S38" s="44"/>
      <c r="T38" s="44"/>
      <c r="U38" s="44"/>
      <c r="V38" s="43" t="s">
        <v>1</v>
      </c>
      <c r="W38" s="45"/>
      <c r="X38" s="45"/>
      <c r="Y38" s="45"/>
    </row>
    <row r="39" spans="1:25" s="13" customFormat="1" ht="16" x14ac:dyDescent="0.2">
      <c r="A39" s="27" t="s">
        <v>121</v>
      </c>
      <c r="B39" s="16"/>
      <c r="C39" s="16"/>
      <c r="D39" t="s">
        <v>131</v>
      </c>
      <c r="E39" s="71">
        <v>29</v>
      </c>
      <c r="F39" t="s">
        <v>158</v>
      </c>
      <c r="G39" t="s">
        <v>120</v>
      </c>
      <c r="H39" t="s">
        <v>119</v>
      </c>
      <c r="I39" s="25">
        <v>0.98450369999999998</v>
      </c>
      <c r="J39" s="25">
        <v>0.72145766</v>
      </c>
      <c r="K39" s="25">
        <v>1.3434572</v>
      </c>
      <c r="L39" s="25">
        <v>19.260149002075195</v>
      </c>
      <c r="M39" s="25">
        <v>19.13017</v>
      </c>
      <c r="N39" s="25">
        <v>0.20592225</v>
      </c>
      <c r="O39" s="9">
        <f>M39-M48</f>
        <v>11.6358944</v>
      </c>
      <c r="P39" s="9">
        <f>SQRT(N39^2+N48^2)</f>
        <v>0.23781505561408328</v>
      </c>
      <c r="Q39" s="18">
        <f t="shared" ref="Q39" si="27">$Q$3</f>
        <v>11.995234</v>
      </c>
      <c r="R39" s="9">
        <f t="shared" ref="R39" si="28">O39-Q39</f>
        <v>-0.3593396000000002</v>
      </c>
      <c r="S39" s="9">
        <f t="shared" ref="S39" si="29">P39</f>
        <v>0.23781505561408328</v>
      </c>
      <c r="T39" s="8">
        <f t="shared" ref="T39" si="30">2^(-R39)</f>
        <v>1.2828385381571661</v>
      </c>
      <c r="U39" s="9">
        <f t="shared" ref="U39" si="31">LOG(T39,2)</f>
        <v>0.3593396000000002</v>
      </c>
      <c r="V39" s="13" t="s">
        <v>1</v>
      </c>
    </row>
    <row r="40" spans="1:25" ht="16" x14ac:dyDescent="0.2">
      <c r="A40" s="29"/>
      <c r="B40"/>
      <c r="C40"/>
      <c r="D40" t="s">
        <v>131</v>
      </c>
      <c r="E40" s="71">
        <v>29</v>
      </c>
      <c r="F40"/>
      <c r="G40" t="s">
        <v>120</v>
      </c>
      <c r="H40" t="s">
        <v>119</v>
      </c>
      <c r="I40" s="25">
        <v>0.98450369999999998</v>
      </c>
      <c r="J40" s="25">
        <v>0.72145766</v>
      </c>
      <c r="K40" s="25">
        <v>1.3434572</v>
      </c>
      <c r="L40" s="25">
        <v>19.237613677978516</v>
      </c>
      <c r="M40" s="25">
        <v>19.13017</v>
      </c>
      <c r="N40" s="25">
        <v>0.20592225</v>
      </c>
      <c r="O40" s="9"/>
      <c r="P40" s="9"/>
      <c r="Q40" s="6"/>
      <c r="R40" s="9"/>
      <c r="S40" s="9"/>
      <c r="T40" s="8"/>
      <c r="U40" s="9"/>
      <c r="V40" s="1" t="s">
        <v>1</v>
      </c>
    </row>
    <row r="41" spans="1:25" ht="16" x14ac:dyDescent="0.2">
      <c r="A41" s="29"/>
      <c r="B41"/>
      <c r="C41"/>
      <c r="D41" t="s">
        <v>131</v>
      </c>
      <c r="E41" s="71">
        <v>29</v>
      </c>
      <c r="F41"/>
      <c r="G41" t="s">
        <v>120</v>
      </c>
      <c r="H41" t="s">
        <v>119</v>
      </c>
      <c r="I41" s="25">
        <v>0.98450369999999998</v>
      </c>
      <c r="J41" s="25">
        <v>0.72145766</v>
      </c>
      <c r="K41" s="25">
        <v>1.3434572</v>
      </c>
      <c r="L41" s="25">
        <v>18.89274787902832</v>
      </c>
      <c r="M41" s="25">
        <v>19.13017</v>
      </c>
      <c r="N41" s="25">
        <v>0.20592225</v>
      </c>
      <c r="O41" s="9"/>
      <c r="P41" s="9"/>
      <c r="Q41" s="6"/>
      <c r="R41" s="9"/>
      <c r="S41" s="9"/>
      <c r="T41" s="8"/>
      <c r="U41" s="9"/>
      <c r="V41" s="1" t="s">
        <v>1</v>
      </c>
    </row>
    <row r="42" spans="1:25" ht="16" x14ac:dyDescent="0.2">
      <c r="A42" s="29"/>
      <c r="B42"/>
      <c r="C42"/>
      <c r="D42" t="s">
        <v>131</v>
      </c>
      <c r="E42" s="71">
        <v>29</v>
      </c>
      <c r="F42"/>
      <c r="G42" t="s">
        <v>103</v>
      </c>
      <c r="H42" t="s">
        <v>119</v>
      </c>
      <c r="I42" t="s">
        <v>1</v>
      </c>
      <c r="J42" t="s">
        <v>1</v>
      </c>
      <c r="K42" t="s">
        <v>1</v>
      </c>
      <c r="L42" s="25">
        <v>20.142824172973633</v>
      </c>
      <c r="M42" s="25">
        <v>20.050028000000001</v>
      </c>
      <c r="N42" s="25">
        <v>0.18940116000000001</v>
      </c>
      <c r="O42" s="9">
        <f>M42-M48</f>
        <v>12.555752400000001</v>
      </c>
      <c r="P42" s="9">
        <f>SQRT(N42^2+N48^2)</f>
        <v>0.2236623058117139</v>
      </c>
      <c r="Q42" s="34">
        <f t="shared" ref="Q42" si="32">$Q$6</f>
        <v>13.107907000000001</v>
      </c>
      <c r="R42" s="9">
        <f t="shared" ref="R42" si="33">O42-Q42</f>
        <v>-0.55215459999999972</v>
      </c>
      <c r="S42" s="9">
        <f t="shared" ref="S42" si="34">P42</f>
        <v>0.2236623058117139</v>
      </c>
      <c r="T42" s="8">
        <f t="shared" ref="T42" si="35">2^(-R42)</f>
        <v>1.4662738754915978</v>
      </c>
      <c r="U42" s="9">
        <f t="shared" ref="U42" si="36">LOG(T42,2)</f>
        <v>0.55215459999999983</v>
      </c>
    </row>
    <row r="43" spans="1:25" ht="16" x14ac:dyDescent="0.2">
      <c r="A43" s="29"/>
      <c r="B43"/>
      <c r="C43"/>
      <c r="D43" t="s">
        <v>131</v>
      </c>
      <c r="E43" s="71">
        <v>29</v>
      </c>
      <c r="F43"/>
      <c r="G43" t="s">
        <v>103</v>
      </c>
      <c r="H43" t="s">
        <v>119</v>
      </c>
      <c r="I43" t="s">
        <v>1</v>
      </c>
      <c r="J43" t="s">
        <v>1</v>
      </c>
      <c r="K43" t="s">
        <v>1</v>
      </c>
      <c r="L43" s="25">
        <v>20.175138473510742</v>
      </c>
      <c r="M43" s="25">
        <v>20.050028000000001</v>
      </c>
      <c r="N43" s="25">
        <v>0.18940116000000001</v>
      </c>
      <c r="O43" s="9"/>
      <c r="P43" s="9"/>
      <c r="Q43" s="6"/>
      <c r="R43" s="9"/>
      <c r="S43" s="9"/>
      <c r="T43" s="8"/>
      <c r="U43" s="9"/>
    </row>
    <row r="44" spans="1:25" ht="16" x14ac:dyDescent="0.2">
      <c r="A44" s="29"/>
      <c r="B44"/>
      <c r="C44"/>
      <c r="D44" t="s">
        <v>131</v>
      </c>
      <c r="E44" s="71">
        <v>29</v>
      </c>
      <c r="F44"/>
      <c r="G44" t="s">
        <v>103</v>
      </c>
      <c r="H44" t="s">
        <v>119</v>
      </c>
      <c r="I44" t="s">
        <v>1</v>
      </c>
      <c r="J44" t="s">
        <v>1</v>
      </c>
      <c r="K44" t="s">
        <v>1</v>
      </c>
      <c r="L44" s="25">
        <v>19.832124710083008</v>
      </c>
      <c r="M44" s="25">
        <v>20.050028000000001</v>
      </c>
      <c r="N44" s="25">
        <v>0.18940116000000001</v>
      </c>
      <c r="O44" s="9"/>
      <c r="P44" s="9"/>
      <c r="Q44" s="6"/>
      <c r="R44" s="9"/>
      <c r="S44" s="9"/>
      <c r="T44" s="8"/>
      <c r="U44" s="9"/>
    </row>
    <row r="45" spans="1:25" ht="16" x14ac:dyDescent="0.2">
      <c r="A45" s="29"/>
      <c r="B45">
        <v>46</v>
      </c>
      <c r="C45" t="s">
        <v>40</v>
      </c>
      <c r="D45" t="s">
        <v>131</v>
      </c>
      <c r="E45" s="71">
        <v>29</v>
      </c>
      <c r="F45"/>
      <c r="G45" t="s">
        <v>128</v>
      </c>
      <c r="H45" t="s">
        <v>119</v>
      </c>
      <c r="I45" s="25">
        <v>1.4020904999999999</v>
      </c>
      <c r="J45" s="25">
        <v>1.1170608</v>
      </c>
      <c r="K45" s="25">
        <v>1.7598484999999999</v>
      </c>
      <c r="L45" s="25">
        <v>18.538887023925781</v>
      </c>
      <c r="M45" s="25">
        <v>18.723172999999999</v>
      </c>
      <c r="N45" s="25">
        <v>0.16638528</v>
      </c>
      <c r="O45" s="9">
        <f>M45-M48</f>
        <v>11.228897399999999</v>
      </c>
      <c r="P45" s="9">
        <f>SQRT(N45^2+N48^2)</f>
        <v>0.20453872257434635</v>
      </c>
      <c r="Q45" s="44">
        <f>Q$9</f>
        <v>12.034571</v>
      </c>
      <c r="R45" s="9">
        <f t="shared" ref="R45" si="37">O45-Q45</f>
        <v>-0.80567360000000043</v>
      </c>
      <c r="S45" s="9">
        <f t="shared" ref="S45" si="38">P45</f>
        <v>0.20453872257434635</v>
      </c>
      <c r="T45" s="8">
        <f t="shared" ref="T45" si="39">2^(-R45)</f>
        <v>1.7479617315567055</v>
      </c>
      <c r="U45" s="9">
        <f t="shared" ref="U45" si="40">LOG(T45,2)</f>
        <v>0.80567360000000043</v>
      </c>
    </row>
    <row r="46" spans="1:25" ht="16" x14ac:dyDescent="0.2">
      <c r="A46" s="29"/>
      <c r="B46">
        <v>58</v>
      </c>
      <c r="C46" t="s">
        <v>47</v>
      </c>
      <c r="D46" t="s">
        <v>131</v>
      </c>
      <c r="E46" s="71">
        <v>29</v>
      </c>
      <c r="F46"/>
      <c r="G46" t="s">
        <v>128</v>
      </c>
      <c r="H46" t="s">
        <v>119</v>
      </c>
      <c r="I46" s="25">
        <v>1.4020904999999999</v>
      </c>
      <c r="J46" s="25">
        <v>1.1170608</v>
      </c>
      <c r="K46" s="25">
        <v>1.7598484999999999</v>
      </c>
      <c r="L46" s="25">
        <v>18.768270492553711</v>
      </c>
      <c r="M46" s="25">
        <v>18.723172999999999</v>
      </c>
      <c r="N46" s="25">
        <v>0.16638528</v>
      </c>
      <c r="O46" s="9"/>
      <c r="P46" s="9"/>
      <c r="Q46" s="6"/>
      <c r="R46" s="9"/>
      <c r="S46" s="9"/>
      <c r="T46" s="8"/>
      <c r="U46" s="9"/>
    </row>
    <row r="47" spans="1:25" ht="16" x14ac:dyDescent="0.2">
      <c r="A47" s="29"/>
      <c r="B47">
        <v>70</v>
      </c>
      <c r="C47" t="s">
        <v>46</v>
      </c>
      <c r="D47" t="s">
        <v>131</v>
      </c>
      <c r="E47" s="71">
        <v>29</v>
      </c>
      <c r="F47"/>
      <c r="G47" t="s">
        <v>128</v>
      </c>
      <c r="H47" t="s">
        <v>119</v>
      </c>
      <c r="I47" s="25">
        <v>1.4020904999999999</v>
      </c>
      <c r="J47" s="25">
        <v>1.1170608</v>
      </c>
      <c r="K47" s="25">
        <v>1.7598484999999999</v>
      </c>
      <c r="L47" s="25">
        <v>18.862360000610352</v>
      </c>
      <c r="M47" s="25">
        <v>18.723172999999999</v>
      </c>
      <c r="N47" s="25">
        <v>0.16638528</v>
      </c>
      <c r="O47" s="9"/>
      <c r="P47" s="9"/>
      <c r="Q47" s="6"/>
      <c r="R47" s="9"/>
      <c r="S47" s="9"/>
      <c r="T47" s="8"/>
      <c r="U47" s="9"/>
    </row>
    <row r="48" spans="1:25" s="43" customFormat="1" ht="16" x14ac:dyDescent="0.2">
      <c r="A48" s="29"/>
      <c r="B48">
        <v>10</v>
      </c>
      <c r="C48" t="s">
        <v>50</v>
      </c>
      <c r="D48" t="s">
        <v>131</v>
      </c>
      <c r="E48" s="71">
        <v>29</v>
      </c>
      <c r="F48"/>
      <c r="G48" t="s">
        <v>125</v>
      </c>
      <c r="H48" t="s">
        <v>119</v>
      </c>
      <c r="I48" t="s">
        <v>1</v>
      </c>
      <c r="J48" t="s">
        <v>1</v>
      </c>
      <c r="K48" t="s">
        <v>1</v>
      </c>
      <c r="L48" s="25">
        <v>7.4381394386291504</v>
      </c>
      <c r="M48" s="25">
        <v>7.4942755999999999</v>
      </c>
      <c r="N48" s="25">
        <v>0.118962295</v>
      </c>
      <c r="O48" s="42"/>
      <c r="P48" s="42"/>
      <c r="Q48" s="44"/>
      <c r="R48" s="42"/>
      <c r="S48" s="42"/>
      <c r="T48" s="42"/>
      <c r="U48" s="42"/>
      <c r="V48" s="43" t="s">
        <v>1</v>
      </c>
      <c r="W48" s="45"/>
      <c r="X48" s="45"/>
      <c r="Y48" s="45"/>
    </row>
    <row r="49" spans="1:25" s="43" customFormat="1" ht="16" x14ac:dyDescent="0.2">
      <c r="A49" s="29"/>
      <c r="B49">
        <v>22</v>
      </c>
      <c r="C49" t="s">
        <v>49</v>
      </c>
      <c r="D49" t="s">
        <v>131</v>
      </c>
      <c r="E49" s="71">
        <v>29</v>
      </c>
      <c r="F49"/>
      <c r="G49" t="s">
        <v>125</v>
      </c>
      <c r="H49" t="s">
        <v>119</v>
      </c>
      <c r="I49" t="s">
        <v>1</v>
      </c>
      <c r="J49" t="s">
        <v>1</v>
      </c>
      <c r="K49" t="s">
        <v>1</v>
      </c>
      <c r="L49" s="25">
        <v>7.6309185028076172</v>
      </c>
      <c r="M49" s="25">
        <v>7.4942755999999999</v>
      </c>
      <c r="N49" s="25">
        <v>0.118962295</v>
      </c>
      <c r="O49" s="42"/>
      <c r="P49" s="44"/>
      <c r="Q49" s="44"/>
      <c r="R49" s="44"/>
      <c r="S49" s="44"/>
      <c r="T49" s="44"/>
      <c r="U49" s="44"/>
      <c r="V49" s="43" t="s">
        <v>1</v>
      </c>
      <c r="W49" s="45"/>
      <c r="X49" s="45"/>
      <c r="Y49" s="45"/>
    </row>
    <row r="50" spans="1:25" s="48" customFormat="1" ht="16" x14ac:dyDescent="0.2">
      <c r="A50" s="30"/>
      <c r="B50">
        <v>34</v>
      </c>
      <c r="C50" t="s">
        <v>48</v>
      </c>
      <c r="D50" t="s">
        <v>131</v>
      </c>
      <c r="E50" s="71">
        <v>29</v>
      </c>
      <c r="F50"/>
      <c r="G50" t="s">
        <v>125</v>
      </c>
      <c r="H50" t="s">
        <v>119</v>
      </c>
      <c r="I50" t="s">
        <v>1</v>
      </c>
      <c r="J50" t="s">
        <v>1</v>
      </c>
      <c r="K50" t="s">
        <v>1</v>
      </c>
      <c r="L50" s="25">
        <v>7.4137678146362305</v>
      </c>
      <c r="M50" s="25">
        <v>7.4942755999999999</v>
      </c>
      <c r="N50" s="25">
        <v>0.118962295</v>
      </c>
      <c r="O50" s="46"/>
      <c r="P50" s="47"/>
      <c r="Q50" s="47"/>
      <c r="R50" s="47"/>
      <c r="S50" s="47"/>
      <c r="T50" s="47"/>
      <c r="U50" s="47"/>
      <c r="V50" s="48" t="s">
        <v>1</v>
      </c>
      <c r="W50" s="49"/>
      <c r="X50" s="49"/>
      <c r="Y50" s="49"/>
    </row>
    <row r="51" spans="1:25" ht="16" x14ac:dyDescent="0.2">
      <c r="A51" s="29" t="s">
        <v>121</v>
      </c>
      <c r="B51"/>
      <c r="C51"/>
      <c r="D51" t="s">
        <v>133</v>
      </c>
      <c r="E51" s="71">
        <v>32</v>
      </c>
      <c r="F51" t="s">
        <v>159</v>
      </c>
      <c r="G51" t="s">
        <v>120</v>
      </c>
      <c r="H51" t="s">
        <v>119</v>
      </c>
      <c r="I51" s="25">
        <v>1.0190439</v>
      </c>
      <c r="J51" s="25">
        <v>0.67310820000000005</v>
      </c>
      <c r="K51" s="25">
        <v>1.5427690999999999</v>
      </c>
      <c r="L51" s="25">
        <v>20.941780090332031</v>
      </c>
      <c r="M51" s="25">
        <v>20.799377</v>
      </c>
      <c r="N51" s="25">
        <v>0.13423415999999999</v>
      </c>
      <c r="O51" s="6">
        <f>M51-M60</f>
        <v>13.236726300000001</v>
      </c>
      <c r="P51" s="6">
        <f>SQRT(N51^2+N60^2)</f>
        <v>0.13711937240315908</v>
      </c>
      <c r="Q51" s="34">
        <f t="shared" ref="Q51" si="41">$Q$3</f>
        <v>11.995234</v>
      </c>
      <c r="R51" s="6">
        <f t="shared" ref="R51" si="42">O51-Q51</f>
        <v>1.2414923000000009</v>
      </c>
      <c r="S51" s="6">
        <f t="shared" ref="S51" si="43">P51</f>
        <v>0.13711937240315908</v>
      </c>
      <c r="T51" s="7">
        <f t="shared" ref="T51" si="44">2^(-R51)</f>
        <v>0.42293495289102639</v>
      </c>
      <c r="U51" s="6">
        <f t="shared" ref="U51" si="45">LOG(T51,2)</f>
        <v>-1.2414923000000007</v>
      </c>
      <c r="V51" s="1" t="s">
        <v>1</v>
      </c>
    </row>
    <row r="52" spans="1:25" ht="16" x14ac:dyDescent="0.2">
      <c r="A52" s="29"/>
      <c r="B52"/>
      <c r="C52"/>
      <c r="D52" t="s">
        <v>133</v>
      </c>
      <c r="E52" s="71">
        <v>32</v>
      </c>
      <c r="F52"/>
      <c r="G52" t="s">
        <v>120</v>
      </c>
      <c r="H52" t="s">
        <v>119</v>
      </c>
      <c r="I52" s="25">
        <v>1.0190439</v>
      </c>
      <c r="J52" s="25">
        <v>0.67310820000000005</v>
      </c>
      <c r="K52" s="25">
        <v>1.5427690999999999</v>
      </c>
      <c r="L52" s="25">
        <v>20.781187057495117</v>
      </c>
      <c r="M52" s="25">
        <v>20.799377</v>
      </c>
      <c r="N52" s="25">
        <v>0.13423415999999999</v>
      </c>
      <c r="O52" s="9"/>
      <c r="P52" s="9"/>
      <c r="Q52" s="6"/>
      <c r="R52" s="9"/>
      <c r="S52" s="9"/>
      <c r="T52" s="8"/>
      <c r="U52" s="9"/>
      <c r="V52" s="1" t="s">
        <v>1</v>
      </c>
    </row>
    <row r="53" spans="1:25" ht="16" x14ac:dyDescent="0.2">
      <c r="A53" s="29"/>
      <c r="B53"/>
      <c r="C53"/>
      <c r="D53" t="s">
        <v>133</v>
      </c>
      <c r="E53" s="71">
        <v>32</v>
      </c>
      <c r="F53"/>
      <c r="G53" t="s">
        <v>120</v>
      </c>
      <c r="H53" t="s">
        <v>119</v>
      </c>
      <c r="I53" s="25">
        <v>1.0190439</v>
      </c>
      <c r="J53" s="25">
        <v>0.67310820000000005</v>
      </c>
      <c r="K53" s="25">
        <v>1.5427690999999999</v>
      </c>
      <c r="L53" s="25">
        <v>20.675167083740234</v>
      </c>
      <c r="M53" s="25">
        <v>20.799377</v>
      </c>
      <c r="N53" s="25">
        <v>0.13423415999999999</v>
      </c>
      <c r="O53" s="9"/>
      <c r="P53" s="9"/>
      <c r="Q53" s="6"/>
      <c r="R53" s="9"/>
      <c r="S53" s="9"/>
      <c r="T53" s="8"/>
      <c r="U53" s="9"/>
      <c r="V53" s="1" t="s">
        <v>1</v>
      </c>
    </row>
    <row r="54" spans="1:25" ht="16" x14ac:dyDescent="0.2">
      <c r="A54" s="29"/>
      <c r="B54"/>
      <c r="C54"/>
      <c r="D54" t="s">
        <v>133</v>
      </c>
      <c r="E54" s="71">
        <v>32</v>
      </c>
      <c r="F54"/>
      <c r="G54" t="s">
        <v>103</v>
      </c>
      <c r="H54" t="s">
        <v>119</v>
      </c>
      <c r="I54" t="s">
        <v>1</v>
      </c>
      <c r="J54" t="s">
        <v>1</v>
      </c>
      <c r="K54" t="s">
        <v>1</v>
      </c>
      <c r="L54" s="25">
        <v>21.940269470214844</v>
      </c>
      <c r="M54" s="25">
        <v>21.768986000000002</v>
      </c>
      <c r="N54" s="25">
        <v>0.24223311</v>
      </c>
      <c r="O54" s="9">
        <f>M54-M60</f>
        <v>14.206335300000003</v>
      </c>
      <c r="P54" s="9">
        <f>SQRT(N54^2+N60^2)</f>
        <v>0.24384378638300941</v>
      </c>
      <c r="Q54" s="34">
        <f t="shared" ref="Q54" si="46">$Q$6</f>
        <v>13.107907000000001</v>
      </c>
      <c r="R54" s="9">
        <f t="shared" ref="R54" si="47">O54-Q54</f>
        <v>1.0984283000000019</v>
      </c>
      <c r="S54" s="9">
        <f t="shared" ref="S54" si="48">P54</f>
        <v>0.24384378638300941</v>
      </c>
      <c r="T54" s="8">
        <f t="shared" ref="T54" si="49">2^(-R54)</f>
        <v>0.4670250048399</v>
      </c>
      <c r="U54" s="9">
        <f t="shared" ref="U54" si="50">LOG(T54,2)</f>
        <v>-1.0984283000000017</v>
      </c>
    </row>
    <row r="55" spans="1:25" ht="16" x14ac:dyDescent="0.2">
      <c r="A55" s="29"/>
      <c r="B55"/>
      <c r="C55"/>
      <c r="D55" t="s">
        <v>133</v>
      </c>
      <c r="E55" s="71">
        <v>32</v>
      </c>
      <c r="F55"/>
      <c r="G55" t="s">
        <v>103</v>
      </c>
      <c r="H55" t="s">
        <v>119</v>
      </c>
      <c r="I55" t="s">
        <v>1</v>
      </c>
      <c r="J55" t="s">
        <v>1</v>
      </c>
      <c r="K55" t="s">
        <v>1</v>
      </c>
      <c r="L55" s="25">
        <v>21.597700119018555</v>
      </c>
      <c r="M55" s="25">
        <v>21.768986000000002</v>
      </c>
      <c r="N55" s="25">
        <v>0.24223311</v>
      </c>
      <c r="O55" s="9"/>
      <c r="P55" s="9"/>
      <c r="Q55" s="6"/>
      <c r="R55" s="9"/>
      <c r="S55" s="9"/>
      <c r="T55" s="8"/>
      <c r="U55" s="9"/>
    </row>
    <row r="56" spans="1:25" ht="16" x14ac:dyDescent="0.2">
      <c r="A56" s="29"/>
      <c r="B56"/>
      <c r="C56"/>
      <c r="D56" s="21"/>
      <c r="E56" s="74"/>
      <c r="F56" s="72"/>
      <c r="G56"/>
      <c r="H56"/>
      <c r="I56"/>
      <c r="J56"/>
      <c r="K56"/>
      <c r="L56" s="50"/>
      <c r="M56" s="50"/>
      <c r="N56" s="50"/>
      <c r="O56" s="9"/>
      <c r="P56" s="9"/>
      <c r="Q56" s="6"/>
      <c r="R56" s="9"/>
      <c r="S56" s="9"/>
      <c r="T56" s="8"/>
      <c r="U56" s="9"/>
    </row>
    <row r="57" spans="1:25" ht="16" x14ac:dyDescent="0.2">
      <c r="A57" s="29"/>
      <c r="B57">
        <v>47</v>
      </c>
      <c r="C57" t="s">
        <v>5</v>
      </c>
      <c r="D57" t="s">
        <v>133</v>
      </c>
      <c r="E57" s="71">
        <v>32</v>
      </c>
      <c r="F57"/>
      <c r="G57" t="s">
        <v>128</v>
      </c>
      <c r="H57" t="s">
        <v>119</v>
      </c>
      <c r="I57" s="25">
        <v>0.36198696000000002</v>
      </c>
      <c r="J57" s="25">
        <v>0.29906753000000003</v>
      </c>
      <c r="K57" s="25">
        <v>0.43814373000000001</v>
      </c>
      <c r="L57" s="25">
        <v>20.566341400146484</v>
      </c>
      <c r="M57" s="25">
        <v>20.74512</v>
      </c>
      <c r="N57" s="25">
        <v>0.16955310000000001</v>
      </c>
      <c r="O57" s="9">
        <f>M57-M60</f>
        <v>13.182469300000001</v>
      </c>
      <c r="P57" s="9">
        <f>SQRT(N57^2+N60^2)</f>
        <v>0.17184634502060447</v>
      </c>
      <c r="Q57" s="44">
        <f>Q$9</f>
        <v>12.034571</v>
      </c>
      <c r="R57" s="9">
        <f t="shared" ref="R57" si="51">O57-Q57</f>
        <v>1.1478983000000014</v>
      </c>
      <c r="S57" s="9">
        <f t="shared" ref="S57" si="52">P57</f>
        <v>0.17184634502060447</v>
      </c>
      <c r="T57" s="8">
        <f t="shared" ref="T57" si="53">2^(-R57)</f>
        <v>0.45128217487512817</v>
      </c>
      <c r="U57" s="9">
        <f t="shared" ref="U57" si="54">LOG(T57,2)</f>
        <v>-1.1478983000000014</v>
      </c>
    </row>
    <row r="58" spans="1:25" ht="16" x14ac:dyDescent="0.2">
      <c r="A58" s="29"/>
      <c r="B58">
        <v>59</v>
      </c>
      <c r="C58" t="s">
        <v>14</v>
      </c>
      <c r="D58" t="s">
        <v>133</v>
      </c>
      <c r="E58" s="71">
        <v>32</v>
      </c>
      <c r="F58"/>
      <c r="G58" t="s">
        <v>128</v>
      </c>
      <c r="H58" t="s">
        <v>119</v>
      </c>
      <c r="I58" s="25">
        <v>0.36198696000000002</v>
      </c>
      <c r="J58" s="25">
        <v>0.29906753000000003</v>
      </c>
      <c r="K58" s="25">
        <v>0.43814373000000001</v>
      </c>
      <c r="L58" s="25">
        <v>20.765386581420898</v>
      </c>
      <c r="M58" s="25">
        <v>20.74512</v>
      </c>
      <c r="N58" s="25">
        <v>0.16955310000000001</v>
      </c>
      <c r="O58" s="9"/>
      <c r="P58" s="9"/>
      <c r="Q58" s="6"/>
      <c r="R58" s="9"/>
      <c r="S58" s="9"/>
      <c r="T58" s="8"/>
      <c r="U58" s="9"/>
    </row>
    <row r="59" spans="1:25" ht="16" x14ac:dyDescent="0.2">
      <c r="A59" s="29"/>
      <c r="B59">
        <v>71</v>
      </c>
      <c r="C59" t="s">
        <v>13</v>
      </c>
      <c r="D59" t="s">
        <v>133</v>
      </c>
      <c r="E59" s="71">
        <v>32</v>
      </c>
      <c r="F59"/>
      <c r="G59" t="s">
        <v>128</v>
      </c>
      <c r="H59" t="s">
        <v>119</v>
      </c>
      <c r="I59" s="25">
        <v>0.36198696000000002</v>
      </c>
      <c r="J59" s="25">
        <v>0.29906753000000003</v>
      </c>
      <c r="K59" s="25">
        <v>0.43814373000000001</v>
      </c>
      <c r="L59" s="25">
        <v>20.90362548828125</v>
      </c>
      <c r="M59" s="25">
        <v>20.74512</v>
      </c>
      <c r="N59" s="25">
        <v>0.16955310000000001</v>
      </c>
      <c r="O59" s="9"/>
      <c r="P59" s="9"/>
      <c r="Q59" s="6"/>
      <c r="R59" s="9"/>
      <c r="S59" s="9"/>
      <c r="T59" s="8"/>
      <c r="U59" s="9"/>
    </row>
    <row r="60" spans="1:25" s="43" customFormat="1" ht="16" x14ac:dyDescent="0.2">
      <c r="A60" s="29"/>
      <c r="B60">
        <v>11</v>
      </c>
      <c r="C60" t="s">
        <v>17</v>
      </c>
      <c r="D60" t="s">
        <v>133</v>
      </c>
      <c r="E60" s="71">
        <v>32</v>
      </c>
      <c r="F60"/>
      <c r="G60" t="s">
        <v>125</v>
      </c>
      <c r="H60" t="s">
        <v>119</v>
      </c>
      <c r="I60" t="s">
        <v>1</v>
      </c>
      <c r="J60" t="s">
        <v>1</v>
      </c>
      <c r="K60" t="s">
        <v>1</v>
      </c>
      <c r="L60" s="25">
        <v>7.5773816108703613</v>
      </c>
      <c r="M60" s="25">
        <v>7.5626506999999998</v>
      </c>
      <c r="N60" s="25">
        <v>2.7980575000000001E-2</v>
      </c>
      <c r="O60" s="42"/>
      <c r="P60" s="42"/>
      <c r="Q60" s="44"/>
      <c r="R60" s="42"/>
      <c r="S60" s="42"/>
      <c r="T60" s="42"/>
      <c r="U60" s="42"/>
      <c r="V60" s="43" t="s">
        <v>1</v>
      </c>
      <c r="W60" s="45"/>
      <c r="X60" s="45"/>
      <c r="Y60" s="45"/>
    </row>
    <row r="61" spans="1:25" s="43" customFormat="1" ht="16" x14ac:dyDescent="0.2">
      <c r="A61" s="29"/>
      <c r="B61">
        <v>23</v>
      </c>
      <c r="C61" t="s">
        <v>16</v>
      </c>
      <c r="D61" t="s">
        <v>133</v>
      </c>
      <c r="E61" s="71">
        <v>32</v>
      </c>
      <c r="F61"/>
      <c r="G61" t="s">
        <v>125</v>
      </c>
      <c r="H61" t="s">
        <v>119</v>
      </c>
      <c r="I61" t="s">
        <v>1</v>
      </c>
      <c r="J61" t="s">
        <v>1</v>
      </c>
      <c r="K61" t="s">
        <v>1</v>
      </c>
      <c r="L61" s="25">
        <v>7.5303821563720703</v>
      </c>
      <c r="M61" s="25">
        <v>7.5626506999999998</v>
      </c>
      <c r="N61" s="25">
        <v>2.7980575000000001E-2</v>
      </c>
      <c r="O61" s="42"/>
      <c r="P61" s="44"/>
      <c r="Q61" s="44"/>
      <c r="R61" s="44"/>
      <c r="S61" s="44"/>
      <c r="T61" s="44"/>
      <c r="U61" s="44"/>
      <c r="V61" s="43" t="s">
        <v>1</v>
      </c>
      <c r="W61" s="45"/>
      <c r="X61" s="45"/>
      <c r="Y61" s="45"/>
    </row>
    <row r="62" spans="1:25" s="48" customFormat="1" ht="16" x14ac:dyDescent="0.2">
      <c r="A62" s="30"/>
      <c r="B62">
        <v>35</v>
      </c>
      <c r="C62" t="s">
        <v>15</v>
      </c>
      <c r="D62" t="s">
        <v>133</v>
      </c>
      <c r="E62" s="71">
        <v>32</v>
      </c>
      <c r="F62"/>
      <c r="G62" t="s">
        <v>125</v>
      </c>
      <c r="H62" t="s">
        <v>119</v>
      </c>
      <c r="I62" t="s">
        <v>1</v>
      </c>
      <c r="J62" t="s">
        <v>1</v>
      </c>
      <c r="K62" t="s">
        <v>1</v>
      </c>
      <c r="L62" s="25">
        <v>7.5801882743835449</v>
      </c>
      <c r="M62" s="25">
        <v>7.5626506999999998</v>
      </c>
      <c r="N62" s="25">
        <v>2.7980575000000001E-2</v>
      </c>
      <c r="O62" s="42"/>
      <c r="P62" s="44"/>
      <c r="Q62" s="47"/>
      <c r="R62" s="44"/>
      <c r="S62" s="44"/>
      <c r="T62" s="44"/>
      <c r="U62" s="44"/>
      <c r="V62" s="48" t="s">
        <v>1</v>
      </c>
      <c r="W62" s="49"/>
      <c r="X62" s="49"/>
      <c r="Y62" s="49"/>
    </row>
    <row r="63" spans="1:25" s="13" customFormat="1" ht="16" x14ac:dyDescent="0.2">
      <c r="A63" s="27" t="s">
        <v>121</v>
      </c>
      <c r="B63"/>
      <c r="C63"/>
      <c r="D63" t="s">
        <v>135</v>
      </c>
      <c r="E63" s="71">
        <v>35</v>
      </c>
      <c r="F63" t="s">
        <v>164</v>
      </c>
      <c r="G63" t="s">
        <v>120</v>
      </c>
      <c r="H63" t="s">
        <v>119</v>
      </c>
      <c r="I63" s="25">
        <v>1.0335131</v>
      </c>
      <c r="J63" s="25">
        <v>0.75654566000000001</v>
      </c>
      <c r="K63" s="25">
        <v>1.4118767000000001</v>
      </c>
      <c r="L63" s="25">
        <v>21.7103271484375</v>
      </c>
      <c r="M63" s="25">
        <v>21.475722999999999</v>
      </c>
      <c r="N63" s="25">
        <v>0.21974157999999999</v>
      </c>
      <c r="O63" s="9">
        <f>M63-M72</f>
        <v>13.804936599999998</v>
      </c>
      <c r="P63" s="9">
        <f>SQRT(N63^2+N72^2)</f>
        <v>0.22261909134226118</v>
      </c>
      <c r="Q63" s="18">
        <f t="shared" ref="Q63" si="55">$Q$3</f>
        <v>11.995234</v>
      </c>
      <c r="R63" s="9">
        <f t="shared" ref="R63" si="56">O63-Q63</f>
        <v>1.8097025999999978</v>
      </c>
      <c r="S63" s="9">
        <f t="shared" ref="S63" si="57">P63</f>
        <v>0.22261909134226118</v>
      </c>
      <c r="T63" s="8">
        <f t="shared" ref="T63" si="58">2^(-R63)</f>
        <v>0.28524972484739824</v>
      </c>
      <c r="U63" s="9">
        <f t="shared" ref="U63" si="59">LOG(T63,2)</f>
        <v>-1.8097025999999978</v>
      </c>
      <c r="V63" s="13" t="s">
        <v>1</v>
      </c>
    </row>
    <row r="64" spans="1:25" ht="16" x14ac:dyDescent="0.2">
      <c r="A64" s="29"/>
      <c r="B64"/>
      <c r="C64"/>
      <c r="D64" t="s">
        <v>135</v>
      </c>
      <c r="E64" s="71">
        <v>35</v>
      </c>
      <c r="F64"/>
      <c r="G64" t="s">
        <v>120</v>
      </c>
      <c r="H64" t="s">
        <v>119</v>
      </c>
      <c r="I64" s="25">
        <v>1.0335131</v>
      </c>
      <c r="J64" s="25">
        <v>0.75654566000000001</v>
      </c>
      <c r="K64" s="25">
        <v>1.4118767000000001</v>
      </c>
      <c r="L64" s="25">
        <v>21.44212532043457</v>
      </c>
      <c r="M64" s="25">
        <v>21.475722999999999</v>
      </c>
      <c r="N64" s="25">
        <v>0.21974157999999999</v>
      </c>
      <c r="O64" s="9"/>
      <c r="P64" s="9"/>
      <c r="Q64" s="6"/>
      <c r="R64" s="9"/>
      <c r="S64" s="9"/>
      <c r="T64" s="8"/>
      <c r="U64" s="9"/>
      <c r="V64" s="1" t="s">
        <v>1</v>
      </c>
    </row>
    <row r="65" spans="1:25" ht="16" x14ac:dyDescent="0.2">
      <c r="A65" s="29"/>
      <c r="B65"/>
      <c r="C65"/>
      <c r="D65" t="s">
        <v>135</v>
      </c>
      <c r="E65" s="71">
        <v>35</v>
      </c>
      <c r="F65"/>
      <c r="G65" t="s">
        <v>120</v>
      </c>
      <c r="H65" t="s">
        <v>119</v>
      </c>
      <c r="I65" s="25">
        <v>1.0335131</v>
      </c>
      <c r="J65" s="25">
        <v>0.75654566000000001</v>
      </c>
      <c r="K65" s="25">
        <v>1.4118767000000001</v>
      </c>
      <c r="L65" s="25">
        <v>21.274713516235352</v>
      </c>
      <c r="M65" s="25">
        <v>21.475722999999999</v>
      </c>
      <c r="N65" s="25">
        <v>0.21974157999999999</v>
      </c>
      <c r="O65" s="9"/>
      <c r="P65" s="9"/>
      <c r="Q65" s="6"/>
      <c r="R65" s="9"/>
      <c r="S65" s="9"/>
      <c r="T65" s="8"/>
      <c r="U65" s="9"/>
      <c r="V65" s="1" t="s">
        <v>1</v>
      </c>
    </row>
    <row r="66" spans="1:25" ht="16" x14ac:dyDescent="0.2">
      <c r="A66" s="29"/>
      <c r="B66"/>
      <c r="C66"/>
      <c r="D66" t="s">
        <v>135</v>
      </c>
      <c r="E66" s="71">
        <v>35</v>
      </c>
      <c r="F66"/>
      <c r="G66" t="s">
        <v>103</v>
      </c>
      <c r="H66" t="s">
        <v>119</v>
      </c>
      <c r="I66" t="s">
        <v>1</v>
      </c>
      <c r="J66" t="s">
        <v>1</v>
      </c>
      <c r="K66" t="s">
        <v>1</v>
      </c>
      <c r="L66" s="25">
        <v>22.636232376098633</v>
      </c>
      <c r="M66" s="25">
        <v>22.465668000000001</v>
      </c>
      <c r="N66" s="25">
        <v>0.17476095</v>
      </c>
      <c r="O66" s="9">
        <f>M66-M72</f>
        <v>14.7948816</v>
      </c>
      <c r="P66" s="9">
        <f>SQRT(N66^2+N72^2)</f>
        <v>0.17836560064670581</v>
      </c>
      <c r="Q66" s="34">
        <f t="shared" ref="Q66" si="60">$Q$6</f>
        <v>13.107907000000001</v>
      </c>
      <c r="R66" s="9">
        <f t="shared" ref="R66" si="61">O66-Q66</f>
        <v>1.6869745999999992</v>
      </c>
      <c r="S66" s="9">
        <f t="shared" ref="S66" si="62">P66</f>
        <v>0.17836560064670581</v>
      </c>
      <c r="T66" s="8">
        <f t="shared" ref="T66" si="63">2^(-R66)</f>
        <v>0.31057753840698094</v>
      </c>
      <c r="U66" s="9">
        <f t="shared" ref="U66" si="64">LOG(T66,2)</f>
        <v>-1.6869745999999992</v>
      </c>
    </row>
    <row r="67" spans="1:25" ht="16" x14ac:dyDescent="0.2">
      <c r="A67" s="29"/>
      <c r="B67"/>
      <c r="C67"/>
      <c r="D67" t="s">
        <v>135</v>
      </c>
      <c r="E67" s="71">
        <v>35</v>
      </c>
      <c r="F67"/>
      <c r="G67" t="s">
        <v>103</v>
      </c>
      <c r="H67" t="s">
        <v>119</v>
      </c>
      <c r="I67" t="s">
        <v>1</v>
      </c>
      <c r="J67" t="s">
        <v>1</v>
      </c>
      <c r="K67" t="s">
        <v>1</v>
      </c>
      <c r="L67" s="25">
        <v>22.473781585693359</v>
      </c>
      <c r="M67" s="25">
        <v>22.465668000000001</v>
      </c>
      <c r="N67" s="25">
        <v>0.17476095</v>
      </c>
      <c r="O67" s="9"/>
      <c r="P67" s="9"/>
      <c r="Q67" s="6"/>
      <c r="R67" s="9"/>
      <c r="S67" s="9"/>
      <c r="T67" s="8"/>
      <c r="U67" s="9"/>
    </row>
    <row r="68" spans="1:25" ht="16" x14ac:dyDescent="0.2">
      <c r="A68" s="29"/>
      <c r="B68"/>
      <c r="C68"/>
      <c r="D68" t="s">
        <v>135</v>
      </c>
      <c r="E68" s="71">
        <v>35</v>
      </c>
      <c r="F68"/>
      <c r="G68" t="s">
        <v>103</v>
      </c>
      <c r="H68" t="s">
        <v>119</v>
      </c>
      <c r="I68" t="s">
        <v>1</v>
      </c>
      <c r="J68" t="s">
        <v>1</v>
      </c>
      <c r="K68" t="s">
        <v>1</v>
      </c>
      <c r="L68" s="25">
        <v>22.286993026733398</v>
      </c>
      <c r="M68" s="25">
        <v>22.465668000000001</v>
      </c>
      <c r="N68" s="25">
        <v>0.17476095</v>
      </c>
      <c r="O68" s="9"/>
      <c r="P68" s="9"/>
      <c r="Q68" s="6"/>
      <c r="R68" s="9"/>
      <c r="S68" s="9"/>
      <c r="T68" s="8"/>
      <c r="U68" s="9"/>
    </row>
    <row r="69" spans="1:25" ht="16" x14ac:dyDescent="0.2">
      <c r="A69" s="29"/>
      <c r="B69">
        <v>48</v>
      </c>
      <c r="C69" t="s">
        <v>2</v>
      </c>
      <c r="D69" t="s">
        <v>135</v>
      </c>
      <c r="E69" s="71">
        <v>35</v>
      </c>
      <c r="F69"/>
      <c r="G69" t="s">
        <v>128</v>
      </c>
      <c r="H69" t="s">
        <v>119</v>
      </c>
      <c r="I69" s="25">
        <v>0.24995938000000001</v>
      </c>
      <c r="J69" s="25">
        <v>0.21991554999999999</v>
      </c>
      <c r="K69" s="25">
        <v>0.28410763</v>
      </c>
      <c r="L69" s="25">
        <v>21.410223007202148</v>
      </c>
      <c r="M69" s="25">
        <v>21.387497</v>
      </c>
      <c r="N69" s="25">
        <v>0.109588854</v>
      </c>
      <c r="O69" s="9">
        <f>M69-M72</f>
        <v>13.716710599999999</v>
      </c>
      <c r="P69" s="9">
        <f>SQRT(N69^2+N72^2)</f>
        <v>0.1152502267685012</v>
      </c>
      <c r="Q69" s="44">
        <f>Q$9</f>
        <v>12.034571</v>
      </c>
      <c r="R69" s="9">
        <f t="shared" ref="R69" si="65">O69-Q69</f>
        <v>1.6821395999999993</v>
      </c>
      <c r="S69" s="9">
        <f t="shared" ref="S69" si="66">P69</f>
        <v>0.1152502267685012</v>
      </c>
      <c r="T69" s="8">
        <f t="shared" ref="T69" si="67">2^(-R69)</f>
        <v>0.31162014370194291</v>
      </c>
      <c r="U69" s="9">
        <f t="shared" ref="U69" si="68">LOG(T69,2)</f>
        <v>-1.6821395999999995</v>
      </c>
    </row>
    <row r="70" spans="1:25" ht="16" x14ac:dyDescent="0.2">
      <c r="A70" s="29"/>
      <c r="B70">
        <v>60</v>
      </c>
      <c r="C70" t="s">
        <v>9</v>
      </c>
      <c r="D70" t="s">
        <v>135</v>
      </c>
      <c r="E70" s="71">
        <v>35</v>
      </c>
      <c r="F70"/>
      <c r="G70" t="s">
        <v>128</v>
      </c>
      <c r="H70" t="s">
        <v>119</v>
      </c>
      <c r="I70" s="25">
        <v>0.24995938000000001</v>
      </c>
      <c r="J70" s="25">
        <v>0.21991554999999999</v>
      </c>
      <c r="K70" s="25">
        <v>0.28410763</v>
      </c>
      <c r="L70" s="25">
        <v>21.268327713012695</v>
      </c>
      <c r="M70" s="25">
        <v>21.387497</v>
      </c>
      <c r="N70" s="25">
        <v>0.109588854</v>
      </c>
      <c r="O70" s="9"/>
      <c r="P70" s="9"/>
      <c r="Q70" s="6"/>
      <c r="R70" s="9"/>
      <c r="S70" s="9"/>
      <c r="T70" s="8"/>
      <c r="U70" s="9"/>
    </row>
    <row r="71" spans="1:25" ht="16" x14ac:dyDescent="0.2">
      <c r="A71" s="29"/>
      <c r="B71">
        <v>72</v>
      </c>
      <c r="C71" t="s">
        <v>8</v>
      </c>
      <c r="D71" t="s">
        <v>135</v>
      </c>
      <c r="E71" s="71">
        <v>35</v>
      </c>
      <c r="F71"/>
      <c r="G71" t="s">
        <v>128</v>
      </c>
      <c r="H71" t="s">
        <v>119</v>
      </c>
      <c r="I71" s="25">
        <v>0.24995938000000001</v>
      </c>
      <c r="J71" s="25">
        <v>0.21991554999999999</v>
      </c>
      <c r="K71" s="25">
        <v>0.28410763</v>
      </c>
      <c r="L71" s="25">
        <v>21.483942031860352</v>
      </c>
      <c r="M71" s="25">
        <v>21.387497</v>
      </c>
      <c r="N71" s="25">
        <v>0.109588854</v>
      </c>
      <c r="O71" s="9"/>
      <c r="P71" s="9"/>
      <c r="Q71" s="6"/>
      <c r="R71" s="9"/>
      <c r="S71" s="9"/>
      <c r="T71" s="8"/>
      <c r="U71" s="9"/>
    </row>
    <row r="72" spans="1:25" s="43" customFormat="1" ht="16" x14ac:dyDescent="0.2">
      <c r="A72" s="29"/>
      <c r="B72">
        <v>12</v>
      </c>
      <c r="C72" t="s">
        <v>12</v>
      </c>
      <c r="D72" t="s">
        <v>135</v>
      </c>
      <c r="E72" s="71">
        <v>35</v>
      </c>
      <c r="F72"/>
      <c r="G72" t="s">
        <v>125</v>
      </c>
      <c r="H72" t="s">
        <v>119</v>
      </c>
      <c r="I72" t="s">
        <v>1</v>
      </c>
      <c r="J72" t="s">
        <v>1</v>
      </c>
      <c r="K72" t="s">
        <v>1</v>
      </c>
      <c r="L72" s="25">
        <v>7.7084622383117676</v>
      </c>
      <c r="M72" s="25">
        <v>7.6707863999999999</v>
      </c>
      <c r="N72" s="25">
        <v>3.5677694000000003E-2</v>
      </c>
      <c r="O72" s="42"/>
      <c r="P72" s="42"/>
      <c r="Q72" s="44"/>
      <c r="R72" s="42"/>
      <c r="S72" s="42"/>
      <c r="T72" s="42"/>
      <c r="U72" s="42"/>
      <c r="V72" s="43" t="s">
        <v>1</v>
      </c>
      <c r="W72" s="45"/>
      <c r="X72" s="45"/>
      <c r="Y72" s="45"/>
    </row>
    <row r="73" spans="1:25" s="43" customFormat="1" ht="16" x14ac:dyDescent="0.2">
      <c r="A73" s="29"/>
      <c r="B73">
        <v>24</v>
      </c>
      <c r="C73" t="s">
        <v>11</v>
      </c>
      <c r="D73" t="s">
        <v>135</v>
      </c>
      <c r="E73" s="71">
        <v>35</v>
      </c>
      <c r="F73"/>
      <c r="G73" t="s">
        <v>125</v>
      </c>
      <c r="H73" t="s">
        <v>119</v>
      </c>
      <c r="I73" t="s">
        <v>1</v>
      </c>
      <c r="J73" t="s">
        <v>1</v>
      </c>
      <c r="K73" t="s">
        <v>1</v>
      </c>
      <c r="L73" s="25">
        <v>7.6375160217285156</v>
      </c>
      <c r="M73" s="25">
        <v>7.6707863999999999</v>
      </c>
      <c r="N73" s="25">
        <v>3.5677694000000003E-2</v>
      </c>
      <c r="O73" s="42"/>
      <c r="P73" s="44"/>
      <c r="Q73" s="44"/>
      <c r="R73" s="44"/>
      <c r="S73" s="44"/>
      <c r="T73" s="44"/>
      <c r="U73" s="44"/>
      <c r="V73" s="43" t="s">
        <v>1</v>
      </c>
      <c r="W73" s="45"/>
      <c r="X73" s="45"/>
      <c r="Y73" s="45"/>
    </row>
    <row r="74" spans="1:25" s="48" customFormat="1" ht="16" x14ac:dyDescent="0.2">
      <c r="A74" s="30"/>
      <c r="B74">
        <v>36</v>
      </c>
      <c r="C74" t="s">
        <v>10</v>
      </c>
      <c r="D74" t="s">
        <v>135</v>
      </c>
      <c r="E74" s="71">
        <v>35</v>
      </c>
      <c r="F74"/>
      <c r="G74" t="s">
        <v>125</v>
      </c>
      <c r="H74" t="s">
        <v>119</v>
      </c>
      <c r="I74" t="s">
        <v>1</v>
      </c>
      <c r="J74" t="s">
        <v>1</v>
      </c>
      <c r="K74" t="s">
        <v>1</v>
      </c>
      <c r="L74" s="25">
        <v>7.6663808822631836</v>
      </c>
      <c r="M74" s="25">
        <v>7.6707863999999999</v>
      </c>
      <c r="N74" s="25">
        <v>3.5677694000000003E-2</v>
      </c>
      <c r="O74" s="42"/>
      <c r="P74" s="44"/>
      <c r="Q74" s="47"/>
      <c r="R74" s="44"/>
      <c r="S74" s="44"/>
      <c r="T74" s="44"/>
      <c r="U74" s="44"/>
      <c r="V74" s="48" t="s">
        <v>1</v>
      </c>
      <c r="W74" s="49"/>
      <c r="X74" s="49"/>
      <c r="Y74" s="49"/>
    </row>
    <row r="75" spans="1:25" ht="16" x14ac:dyDescent="0.2">
      <c r="A75" s="35" t="s">
        <v>110</v>
      </c>
      <c r="B75">
        <v>85</v>
      </c>
      <c r="C75" t="s">
        <v>124</v>
      </c>
      <c r="D75" t="s">
        <v>110</v>
      </c>
      <c r="E75" s="71"/>
      <c r="F75"/>
      <c r="G75" t="s">
        <v>125</v>
      </c>
      <c r="H75" t="s">
        <v>119</v>
      </c>
      <c r="I75" t="s">
        <v>1</v>
      </c>
      <c r="J75" t="s">
        <v>1</v>
      </c>
      <c r="K75" t="s">
        <v>1</v>
      </c>
      <c r="L75" t="s">
        <v>111</v>
      </c>
      <c r="M75" t="s">
        <v>1</v>
      </c>
      <c r="N75" t="s">
        <v>1</v>
      </c>
      <c r="O75" s="14"/>
      <c r="P75" s="38"/>
      <c r="Q75" s="38"/>
      <c r="R75" s="38"/>
      <c r="S75" s="38"/>
      <c r="T75" s="39"/>
      <c r="U75" s="38"/>
    </row>
    <row r="76" spans="1:25" ht="16" x14ac:dyDescent="0.2">
      <c r="B76">
        <v>86</v>
      </c>
      <c r="C76" t="s">
        <v>126</v>
      </c>
      <c r="D76" t="s">
        <v>110</v>
      </c>
      <c r="E76" s="71"/>
      <c r="F76"/>
      <c r="G76" t="s">
        <v>125</v>
      </c>
      <c r="H76" t="s">
        <v>119</v>
      </c>
      <c r="I76" t="s">
        <v>1</v>
      </c>
      <c r="J76" t="s">
        <v>1</v>
      </c>
      <c r="K76" t="s">
        <v>1</v>
      </c>
      <c r="L76" t="s">
        <v>111</v>
      </c>
      <c r="M76" t="s">
        <v>1</v>
      </c>
      <c r="N76" t="s">
        <v>1</v>
      </c>
      <c r="O76" s="9"/>
      <c r="P76" s="6"/>
      <c r="Q76" s="6"/>
      <c r="R76" s="9"/>
      <c r="S76" s="9"/>
      <c r="T76" s="8"/>
      <c r="U76" s="9"/>
    </row>
    <row r="77" spans="1:25" ht="16" x14ac:dyDescent="0.2">
      <c r="B77">
        <v>87</v>
      </c>
      <c r="C77" t="s">
        <v>127</v>
      </c>
      <c r="D77" t="s">
        <v>110</v>
      </c>
      <c r="E77" s="71"/>
      <c r="F77"/>
      <c r="G77" t="s">
        <v>125</v>
      </c>
      <c r="H77" t="s">
        <v>119</v>
      </c>
      <c r="I77" t="s">
        <v>1</v>
      </c>
      <c r="J77" t="s">
        <v>1</v>
      </c>
      <c r="K77" t="s">
        <v>1</v>
      </c>
      <c r="L77" t="s">
        <v>111</v>
      </c>
      <c r="M77" t="s">
        <v>1</v>
      </c>
      <c r="N77" t="s">
        <v>1</v>
      </c>
      <c r="O77" s="9"/>
      <c r="P77" s="6"/>
      <c r="Q77" s="6"/>
      <c r="R77" s="9"/>
      <c r="S77" s="9"/>
      <c r="T77" s="8"/>
      <c r="U77" s="9"/>
    </row>
    <row r="78" spans="1:25" ht="16" x14ac:dyDescent="0.2">
      <c r="B78">
        <v>88</v>
      </c>
      <c r="C78" t="s">
        <v>129</v>
      </c>
      <c r="D78" t="s">
        <v>110</v>
      </c>
      <c r="E78" s="71"/>
      <c r="F78"/>
      <c r="G78" t="s">
        <v>128</v>
      </c>
      <c r="H78" t="s">
        <v>119</v>
      </c>
      <c r="I78" t="s">
        <v>1</v>
      </c>
      <c r="J78" t="s">
        <v>1</v>
      </c>
      <c r="K78" t="s">
        <v>1</v>
      </c>
      <c r="L78" t="s">
        <v>111</v>
      </c>
      <c r="M78" t="s">
        <v>1</v>
      </c>
      <c r="N78" t="s">
        <v>1</v>
      </c>
      <c r="O78" s="9"/>
      <c r="P78" s="6"/>
    </row>
    <row r="79" spans="1:25" ht="16" x14ac:dyDescent="0.2">
      <c r="B79">
        <v>89</v>
      </c>
      <c r="C79" t="s">
        <v>150</v>
      </c>
      <c r="D79" t="s">
        <v>110</v>
      </c>
      <c r="E79" s="71"/>
      <c r="F79"/>
      <c r="G79" t="s">
        <v>128</v>
      </c>
      <c r="H79" t="s">
        <v>119</v>
      </c>
      <c r="I79" t="s">
        <v>1</v>
      </c>
      <c r="J79" t="s">
        <v>1</v>
      </c>
      <c r="K79" t="s">
        <v>1</v>
      </c>
      <c r="L79" t="s">
        <v>111</v>
      </c>
      <c r="M79" t="s">
        <v>1</v>
      </c>
      <c r="N79" t="s">
        <v>1</v>
      </c>
      <c r="O79" s="9"/>
      <c r="P79" s="6"/>
    </row>
    <row r="80" spans="1:25" ht="16" x14ac:dyDescent="0.2">
      <c r="B80">
        <v>90</v>
      </c>
      <c r="C80" t="s">
        <v>151</v>
      </c>
      <c r="D80" t="s">
        <v>110</v>
      </c>
      <c r="E80" s="71"/>
      <c r="F80"/>
      <c r="G80" t="s">
        <v>128</v>
      </c>
      <c r="H80" t="s">
        <v>119</v>
      </c>
      <c r="I80" t="s">
        <v>1</v>
      </c>
      <c r="J80" t="s">
        <v>1</v>
      </c>
      <c r="K80" t="s">
        <v>1</v>
      </c>
      <c r="L80" t="s">
        <v>111</v>
      </c>
      <c r="M80" t="s">
        <v>1</v>
      </c>
      <c r="N80" t="s">
        <v>1</v>
      </c>
      <c r="O80" s="9"/>
      <c r="P80" s="6"/>
    </row>
    <row r="81" spans="2:14" ht="16" x14ac:dyDescent="0.2">
      <c r="B81"/>
      <c r="C81"/>
      <c r="D81" t="s">
        <v>110</v>
      </c>
      <c r="E81"/>
      <c r="F81"/>
      <c r="G81" t="s">
        <v>120</v>
      </c>
      <c r="H81" t="s">
        <v>119</v>
      </c>
      <c r="I81" t="s">
        <v>1</v>
      </c>
      <c r="J81" t="s">
        <v>1</v>
      </c>
      <c r="K81" t="s">
        <v>1</v>
      </c>
      <c r="L81" s="25">
        <v>39.917957305908203</v>
      </c>
      <c r="M81" t="s">
        <v>1</v>
      </c>
      <c r="N81" t="s">
        <v>1</v>
      </c>
    </row>
    <row r="82" spans="2:14" ht="16" x14ac:dyDescent="0.2">
      <c r="B82"/>
      <c r="C82"/>
      <c r="D82" t="s">
        <v>110</v>
      </c>
      <c r="E82"/>
      <c r="F82"/>
      <c r="G82" t="s">
        <v>120</v>
      </c>
      <c r="H82" t="s">
        <v>119</v>
      </c>
      <c r="I82" t="s">
        <v>1</v>
      </c>
      <c r="J82" t="s">
        <v>1</v>
      </c>
      <c r="K82" t="s">
        <v>1</v>
      </c>
      <c r="L82" t="s">
        <v>111</v>
      </c>
      <c r="M82" t="s">
        <v>1</v>
      </c>
      <c r="N82" t="s">
        <v>1</v>
      </c>
    </row>
    <row r="83" spans="2:14" ht="16" x14ac:dyDescent="0.2">
      <c r="B83"/>
      <c r="C83"/>
      <c r="D83" t="s">
        <v>110</v>
      </c>
      <c r="E83"/>
      <c r="F83"/>
      <c r="G83" t="s">
        <v>120</v>
      </c>
      <c r="H83" t="s">
        <v>119</v>
      </c>
      <c r="I83" t="s">
        <v>1</v>
      </c>
      <c r="J83" t="s">
        <v>1</v>
      </c>
      <c r="K83" t="s">
        <v>1</v>
      </c>
      <c r="L83" t="s">
        <v>111</v>
      </c>
      <c r="M83" t="s">
        <v>1</v>
      </c>
      <c r="N83" t="s">
        <v>1</v>
      </c>
    </row>
    <row r="84" spans="2:14" ht="16" x14ac:dyDescent="0.2">
      <c r="B84"/>
      <c r="C84"/>
      <c r="D84" t="s">
        <v>110</v>
      </c>
      <c r="E84"/>
      <c r="F84"/>
      <c r="G84" t="s">
        <v>103</v>
      </c>
      <c r="H84" t="s">
        <v>119</v>
      </c>
      <c r="I84" t="s">
        <v>1</v>
      </c>
      <c r="J84" t="s">
        <v>1</v>
      </c>
      <c r="K84" t="s">
        <v>1</v>
      </c>
      <c r="L84" t="s">
        <v>111</v>
      </c>
      <c r="M84" t="s">
        <v>1</v>
      </c>
      <c r="N84" t="s">
        <v>1</v>
      </c>
    </row>
    <row r="85" spans="2:14" ht="16" x14ac:dyDescent="0.2">
      <c r="B85"/>
      <c r="C85"/>
      <c r="D85" t="s">
        <v>110</v>
      </c>
      <c r="E85"/>
      <c r="F85"/>
      <c r="G85" t="s">
        <v>103</v>
      </c>
      <c r="H85" t="s">
        <v>119</v>
      </c>
      <c r="I85" t="s">
        <v>1</v>
      </c>
      <c r="J85" t="s">
        <v>1</v>
      </c>
      <c r="K85" t="s">
        <v>1</v>
      </c>
      <c r="L85" t="s">
        <v>111</v>
      </c>
      <c r="M85" t="s">
        <v>1</v>
      </c>
      <c r="N85" t="s">
        <v>1</v>
      </c>
    </row>
    <row r="86" spans="2:14" ht="16" x14ac:dyDescent="0.2">
      <c r="B86"/>
      <c r="C86"/>
      <c r="D86" t="s">
        <v>110</v>
      </c>
      <c r="E86"/>
      <c r="F86"/>
      <c r="G86" t="s">
        <v>103</v>
      </c>
      <c r="H86" t="s">
        <v>119</v>
      </c>
      <c r="I86" t="s">
        <v>1</v>
      </c>
      <c r="J86" t="s">
        <v>1</v>
      </c>
      <c r="K86" t="s">
        <v>1</v>
      </c>
      <c r="L86" t="s">
        <v>111</v>
      </c>
      <c r="M86" t="s">
        <v>1</v>
      </c>
      <c r="N86" t="s">
        <v>1</v>
      </c>
    </row>
  </sheetData>
  <mergeCells count="2">
    <mergeCell ref="I1:N1"/>
    <mergeCell ref="O1:R1"/>
  </mergeCells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Bio Rep 1</vt:lpstr>
      <vt:lpstr>Bio Rep 2</vt:lpstr>
      <vt:lpstr>Bio Rep 3</vt:lpstr>
      <vt:lpstr>Bio Rep 1 (2)</vt:lpstr>
      <vt:lpstr>Plate Layout </vt:lpstr>
      <vt:lpstr>bio rep1 - TNFa</vt:lpstr>
      <vt:lpstr>bio rep1 - PMAi</vt:lpstr>
      <vt:lpstr>bio rep2 - TNFa</vt:lpstr>
      <vt:lpstr>bio rep2 - PMAi</vt:lpstr>
      <vt:lpstr>bio rep3 - TNFa</vt:lpstr>
      <vt:lpstr>bio rep3 - PMAi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Cristina Vaca</cp:lastModifiedBy>
  <dcterms:created xsi:type="dcterms:W3CDTF">2023-05-11T16:39:47Z</dcterms:created>
  <dcterms:modified xsi:type="dcterms:W3CDTF">2025-07-16T19:38:29Z</dcterms:modified>
</cp:coreProperties>
</file>