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6 - TAR and Long LTR/"/>
    </mc:Choice>
  </mc:AlternateContent>
  <xr:revisionPtr revIDLastSave="0" documentId="8_{9D32B8F0-2335-024F-AC3F-46AC7939486F}" xr6:coauthVersionLast="47" xr6:coauthVersionMax="47" xr10:uidLastSave="{00000000-0000-0000-0000-000000000000}"/>
  <bookViews>
    <workbookView xWindow="0" yWindow="500" windowWidth="28800" windowHeight="17500" activeTab="6" xr2:uid="{1A1708DE-8D6A-F244-B763-C696782BBA50}"/>
  </bookViews>
  <sheets>
    <sheet name="Bio Rep 1" sheetId="4" state="hidden" r:id="rId1"/>
    <sheet name="Bio Rep 2" sheetId="6" state="hidden" r:id="rId2"/>
    <sheet name="Bio Rep 3" sheetId="7" state="hidden" r:id="rId3"/>
    <sheet name="Bio Rep 1 (2)" sheetId="8" state="hidden" r:id="rId4"/>
    <sheet name="bio rep1" sheetId="12" r:id="rId5"/>
    <sheet name="bio rep2" sheetId="13" r:id="rId6"/>
    <sheet name="bio rep3" sheetId="1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9" i="14" l="1"/>
  <c r="R69" i="14" s="1"/>
  <c r="N69" i="14"/>
  <c r="O66" i="14"/>
  <c r="R66" i="14" s="1"/>
  <c r="N66" i="14"/>
  <c r="O63" i="14"/>
  <c r="R63" i="14" s="1"/>
  <c r="N63" i="14"/>
  <c r="R57" i="14"/>
  <c r="O57" i="14"/>
  <c r="N57" i="14"/>
  <c r="O54" i="14"/>
  <c r="R54" i="14" s="1"/>
  <c r="N54" i="14"/>
  <c r="O51" i="14"/>
  <c r="R51" i="14" s="1"/>
  <c r="N51" i="14"/>
  <c r="O45" i="14"/>
  <c r="R45" i="14" s="1"/>
  <c r="N45" i="14"/>
  <c r="O42" i="14"/>
  <c r="R42" i="14" s="1"/>
  <c r="N42" i="14"/>
  <c r="O39" i="14"/>
  <c r="R39" i="14" s="1"/>
  <c r="N39" i="14"/>
  <c r="O33" i="14"/>
  <c r="R33" i="14" s="1"/>
  <c r="N33" i="14"/>
  <c r="O30" i="14"/>
  <c r="R30" i="14" s="1"/>
  <c r="N30" i="14"/>
  <c r="O27" i="14"/>
  <c r="R27" i="14" s="1"/>
  <c r="N27" i="14"/>
  <c r="O21" i="14"/>
  <c r="R21" i="14" s="1"/>
  <c r="N21" i="14"/>
  <c r="O18" i="14"/>
  <c r="R18" i="14" s="1"/>
  <c r="N18" i="14"/>
  <c r="O15" i="14"/>
  <c r="R15" i="14" s="1"/>
  <c r="N15" i="14"/>
  <c r="O9" i="14"/>
  <c r="R9" i="14" s="1"/>
  <c r="N9" i="14"/>
  <c r="O6" i="14"/>
  <c r="R6" i="14" s="1"/>
  <c r="N6" i="14"/>
  <c r="O3" i="14"/>
  <c r="R3" i="14" s="1"/>
  <c r="N3" i="14"/>
  <c r="O69" i="13"/>
  <c r="R69" i="13" s="1"/>
  <c r="N69" i="13"/>
  <c r="O66" i="13"/>
  <c r="R66" i="13" s="1"/>
  <c r="N66" i="13"/>
  <c r="O63" i="13"/>
  <c r="R63" i="13" s="1"/>
  <c r="N63" i="13"/>
  <c r="O57" i="13"/>
  <c r="R57" i="13" s="1"/>
  <c r="N57" i="13"/>
  <c r="O54" i="13"/>
  <c r="R54" i="13" s="1"/>
  <c r="N54" i="13"/>
  <c r="O51" i="13"/>
  <c r="R51" i="13" s="1"/>
  <c r="N51" i="13"/>
  <c r="O45" i="13"/>
  <c r="R45" i="13" s="1"/>
  <c r="N45" i="13"/>
  <c r="O42" i="13"/>
  <c r="R42" i="13" s="1"/>
  <c r="N42" i="13"/>
  <c r="O39" i="13"/>
  <c r="R39" i="13" s="1"/>
  <c r="N39" i="13"/>
  <c r="O33" i="13"/>
  <c r="R33" i="13" s="1"/>
  <c r="N33" i="13"/>
  <c r="O30" i="13"/>
  <c r="R30" i="13" s="1"/>
  <c r="N30" i="13"/>
  <c r="O27" i="13"/>
  <c r="R27" i="13" s="1"/>
  <c r="N27" i="13"/>
  <c r="O21" i="13"/>
  <c r="R21" i="13" s="1"/>
  <c r="N21" i="13"/>
  <c r="O18" i="13"/>
  <c r="R18" i="13" s="1"/>
  <c r="N18" i="13"/>
  <c r="O15" i="13"/>
  <c r="R15" i="13" s="1"/>
  <c r="N15" i="13"/>
  <c r="O9" i="13"/>
  <c r="R9" i="13" s="1"/>
  <c r="N9" i="13"/>
  <c r="O6" i="13"/>
  <c r="R6" i="13" s="1"/>
  <c r="N6" i="13"/>
  <c r="O3" i="13"/>
  <c r="R3" i="13" s="1"/>
  <c r="N3" i="13"/>
  <c r="P3" i="13" s="1"/>
  <c r="O69" i="12"/>
  <c r="R69" i="12" s="1"/>
  <c r="N69" i="12"/>
  <c r="O57" i="12"/>
  <c r="R57" i="12" s="1"/>
  <c r="N57" i="12"/>
  <c r="O45" i="12"/>
  <c r="R45" i="12" s="1"/>
  <c r="N45" i="12"/>
  <c r="O33" i="12"/>
  <c r="R33" i="12" s="1"/>
  <c r="N33" i="12"/>
  <c r="O21" i="12"/>
  <c r="R21" i="12" s="1"/>
  <c r="N21" i="12"/>
  <c r="O9" i="12"/>
  <c r="R9" i="12" s="1"/>
  <c r="N9" i="12"/>
  <c r="P9" i="12" s="1"/>
  <c r="O66" i="12"/>
  <c r="R66" i="12" s="1"/>
  <c r="N66" i="12"/>
  <c r="O63" i="12"/>
  <c r="R63" i="12" s="1"/>
  <c r="N63" i="12"/>
  <c r="O54" i="12"/>
  <c r="R54" i="12" s="1"/>
  <c r="N54" i="12"/>
  <c r="O51" i="12"/>
  <c r="R51" i="12" s="1"/>
  <c r="N51" i="12"/>
  <c r="N15" i="12"/>
  <c r="O42" i="12"/>
  <c r="R42" i="12" s="1"/>
  <c r="N42" i="12"/>
  <c r="O39" i="12"/>
  <c r="R39" i="12" s="1"/>
  <c r="N39" i="12"/>
  <c r="O30" i="12"/>
  <c r="R30" i="12" s="1"/>
  <c r="N30" i="12"/>
  <c r="O27" i="12"/>
  <c r="R27" i="12" s="1"/>
  <c r="N27" i="12"/>
  <c r="O18" i="12"/>
  <c r="R18" i="12" s="1"/>
  <c r="N18" i="12"/>
  <c r="O15" i="12"/>
  <c r="R15" i="12" s="1"/>
  <c r="O6" i="12"/>
  <c r="R6" i="12" s="1"/>
  <c r="N6" i="12"/>
  <c r="P6" i="12" s="1"/>
  <c r="P18" i="12" s="1"/>
  <c r="O3" i="12"/>
  <c r="R3" i="12" s="1"/>
  <c r="N3" i="12"/>
  <c r="P3" i="12" s="1"/>
  <c r="P27" i="12" s="1"/>
  <c r="M3" i="6"/>
  <c r="R3" i="8"/>
  <c r="O6" i="8"/>
  <c r="O3" i="8"/>
  <c r="N33" i="8"/>
  <c r="Q33" i="8" s="1"/>
  <c r="M33" i="8"/>
  <c r="N30" i="8"/>
  <c r="Q30" i="8" s="1"/>
  <c r="M30" i="8"/>
  <c r="Q24" i="8"/>
  <c r="N24" i="8"/>
  <c r="M24" i="8"/>
  <c r="Q21" i="8"/>
  <c r="N21" i="8"/>
  <c r="M21" i="8"/>
  <c r="N15" i="8"/>
  <c r="Q15" i="8" s="1"/>
  <c r="M15" i="8"/>
  <c r="N12" i="8"/>
  <c r="Q12" i="8" s="1"/>
  <c r="M12" i="8"/>
  <c r="N6" i="8"/>
  <c r="Q6" i="8" s="1"/>
  <c r="M6" i="8"/>
  <c r="Q3" i="8"/>
  <c r="N3" i="8"/>
  <c r="M3" i="8"/>
  <c r="M33" i="7"/>
  <c r="M3" i="7"/>
  <c r="O3" i="7" s="1"/>
  <c r="P3" i="7" s="1"/>
  <c r="R3" i="7" s="1"/>
  <c r="N3" i="7"/>
  <c r="Q3" i="7" s="1"/>
  <c r="M6" i="7"/>
  <c r="O6" i="7" s="1"/>
  <c r="N6" i="7"/>
  <c r="Q6" i="7" s="1"/>
  <c r="N33" i="7"/>
  <c r="Q33" i="7" s="1"/>
  <c r="N30" i="7"/>
  <c r="Q30" i="7" s="1"/>
  <c r="M30" i="7"/>
  <c r="N24" i="7"/>
  <c r="Q24" i="7" s="1"/>
  <c r="M24" i="7"/>
  <c r="N21" i="7"/>
  <c r="Q21" i="7" s="1"/>
  <c r="M21" i="7"/>
  <c r="N15" i="7"/>
  <c r="Q15" i="7" s="1"/>
  <c r="M15" i="7"/>
  <c r="N12" i="7"/>
  <c r="Q12" i="7" s="1"/>
  <c r="M12" i="7"/>
  <c r="N33" i="6"/>
  <c r="Q33" i="6" s="1"/>
  <c r="M33" i="6"/>
  <c r="N30" i="6"/>
  <c r="Q30" i="6" s="1"/>
  <c r="M30" i="6"/>
  <c r="N24" i="6"/>
  <c r="Q24" i="6" s="1"/>
  <c r="M24" i="6"/>
  <c r="N21" i="6"/>
  <c r="Q21" i="6" s="1"/>
  <c r="M21" i="6"/>
  <c r="N15" i="6"/>
  <c r="Q15" i="6" s="1"/>
  <c r="M15" i="6"/>
  <c r="N12" i="6"/>
  <c r="Q12" i="6" s="1"/>
  <c r="M12" i="6"/>
  <c r="N6" i="6"/>
  <c r="Q6" i="6" s="1"/>
  <c r="M6" i="6"/>
  <c r="N3" i="6"/>
  <c r="Q3" i="6" s="1"/>
  <c r="O6" i="4"/>
  <c r="O3" i="4"/>
  <c r="R12" i="4"/>
  <c r="R15" i="4"/>
  <c r="R21" i="4"/>
  <c r="R24" i="4"/>
  <c r="R30" i="4"/>
  <c r="R33" i="4"/>
  <c r="R6" i="4"/>
  <c r="P9" i="14" l="1"/>
  <c r="P6" i="14"/>
  <c r="Q6" i="14" s="1"/>
  <c r="S6" i="14" s="1"/>
  <c r="T6" i="14" s="1"/>
  <c r="P3" i="14"/>
  <c r="Q3" i="14" s="1"/>
  <c r="S3" i="14" s="1"/>
  <c r="T3" i="14" s="1"/>
  <c r="Q63" i="13"/>
  <c r="S63" i="13" s="1"/>
  <c r="T63" i="13" s="1"/>
  <c r="P39" i="13"/>
  <c r="Q39" i="13" s="1"/>
  <c r="S39" i="13" s="1"/>
  <c r="T39" i="13" s="1"/>
  <c r="P15" i="13"/>
  <c r="Q15" i="13" s="1"/>
  <c r="S15" i="13" s="1"/>
  <c r="T15" i="13" s="1"/>
  <c r="P27" i="13"/>
  <c r="Q27" i="13" s="1"/>
  <c r="S27" i="13" s="1"/>
  <c r="T27" i="13" s="1"/>
  <c r="P63" i="13"/>
  <c r="P51" i="13"/>
  <c r="Q51" i="13" s="1"/>
  <c r="S51" i="13" s="1"/>
  <c r="T51" i="13" s="1"/>
  <c r="P6" i="13"/>
  <c r="Q3" i="13"/>
  <c r="S3" i="13" s="1"/>
  <c r="T3" i="13" s="1"/>
  <c r="P9" i="13"/>
  <c r="Q9" i="13" s="1"/>
  <c r="S9" i="13" s="1"/>
  <c r="T9" i="13" s="1"/>
  <c r="P69" i="12"/>
  <c r="Q69" i="12" s="1"/>
  <c r="S69" i="12" s="1"/>
  <c r="T69" i="12" s="1"/>
  <c r="P33" i="12"/>
  <c r="Q33" i="12" s="1"/>
  <c r="S33" i="12" s="1"/>
  <c r="T33" i="12" s="1"/>
  <c r="P21" i="12"/>
  <c r="Q21" i="12" s="1"/>
  <c r="S21" i="12" s="1"/>
  <c r="T21" i="12" s="1"/>
  <c r="P57" i="12"/>
  <c r="P45" i="12"/>
  <c r="Q57" i="12"/>
  <c r="S57" i="12" s="1"/>
  <c r="T57" i="12" s="1"/>
  <c r="Q9" i="12"/>
  <c r="S9" i="12" s="1"/>
  <c r="T9" i="12" s="1"/>
  <c r="Q45" i="12"/>
  <c r="S45" i="12" s="1"/>
  <c r="T45" i="12" s="1"/>
  <c r="P54" i="12"/>
  <c r="Q54" i="12" s="1"/>
  <c r="S54" i="12" s="1"/>
  <c r="T54" i="12" s="1"/>
  <c r="P63" i="12"/>
  <c r="Q63" i="12" s="1"/>
  <c r="S63" i="12" s="1"/>
  <c r="T63" i="12" s="1"/>
  <c r="P66" i="12"/>
  <c r="Q66" i="12" s="1"/>
  <c r="S66" i="12" s="1"/>
  <c r="T66" i="12" s="1"/>
  <c r="P51" i="12"/>
  <c r="Q51" i="12" s="1"/>
  <c r="S51" i="12" s="1"/>
  <c r="T51" i="12" s="1"/>
  <c r="Q27" i="12"/>
  <c r="S27" i="12" s="1"/>
  <c r="T27" i="12" s="1"/>
  <c r="Q18" i="12"/>
  <c r="S18" i="12" s="1"/>
  <c r="T18" i="12" s="1"/>
  <c r="P15" i="12"/>
  <c r="Q15" i="12" s="1"/>
  <c r="S15" i="12" s="1"/>
  <c r="T15" i="12" s="1"/>
  <c r="Q3" i="12"/>
  <c r="S3" i="12" s="1"/>
  <c r="T3" i="12" s="1"/>
  <c r="P42" i="12"/>
  <c r="Q42" i="12" s="1"/>
  <c r="S42" i="12" s="1"/>
  <c r="T42" i="12" s="1"/>
  <c r="P39" i="12"/>
  <c r="Q39" i="12" s="1"/>
  <c r="S39" i="12" s="1"/>
  <c r="T39" i="12" s="1"/>
  <c r="P30" i="12"/>
  <c r="Q30" i="12" s="1"/>
  <c r="S30" i="12" s="1"/>
  <c r="T30" i="12" s="1"/>
  <c r="Q6" i="12"/>
  <c r="S6" i="12" s="1"/>
  <c r="T6" i="12" s="1"/>
  <c r="P6" i="7"/>
  <c r="R6" i="7" s="1"/>
  <c r="O3" i="6"/>
  <c r="O12" i="6"/>
  <c r="P12" i="6" s="1"/>
  <c r="R12" i="6" s="1"/>
  <c r="S12" i="6" s="1"/>
  <c r="O6" i="6"/>
  <c r="Q21" i="4"/>
  <c r="N12" i="4"/>
  <c r="Q12" i="4" s="1"/>
  <c r="N15" i="4"/>
  <c r="Q15" i="4" s="1"/>
  <c r="N21" i="4"/>
  <c r="N24" i="4"/>
  <c r="Q24" i="4" s="1"/>
  <c r="N30" i="4"/>
  <c r="Q30" i="4" s="1"/>
  <c r="N33" i="4"/>
  <c r="Q33" i="4" s="1"/>
  <c r="N6" i="4"/>
  <c r="Q6" i="4" s="1"/>
  <c r="N3" i="4"/>
  <c r="Q3" i="4" s="1"/>
  <c r="M12" i="4"/>
  <c r="M15" i="4"/>
  <c r="M21" i="4"/>
  <c r="M24" i="4"/>
  <c r="M30" i="4"/>
  <c r="M33" i="4"/>
  <c r="M6" i="4"/>
  <c r="M3" i="4"/>
  <c r="P21" i="14" l="1"/>
  <c r="Q21" i="14" s="1"/>
  <c r="S21" i="14" s="1"/>
  <c r="T21" i="14" s="1"/>
  <c r="P57" i="14"/>
  <c r="Q57" i="14" s="1"/>
  <c r="S57" i="14" s="1"/>
  <c r="T57" i="14" s="1"/>
  <c r="P33" i="14"/>
  <c r="Q33" i="14" s="1"/>
  <c r="S33" i="14" s="1"/>
  <c r="T33" i="14" s="1"/>
  <c r="P69" i="14"/>
  <c r="Q69" i="14" s="1"/>
  <c r="S69" i="14" s="1"/>
  <c r="T69" i="14" s="1"/>
  <c r="P45" i="14"/>
  <c r="Q45" i="14" s="1"/>
  <c r="S45" i="14" s="1"/>
  <c r="T45" i="14" s="1"/>
  <c r="P51" i="14"/>
  <c r="Q51" i="14" s="1"/>
  <c r="S51" i="14" s="1"/>
  <c r="T51" i="14" s="1"/>
  <c r="P27" i="14"/>
  <c r="Q27" i="14" s="1"/>
  <c r="S27" i="14" s="1"/>
  <c r="T27" i="14" s="1"/>
  <c r="P15" i="14"/>
  <c r="Q15" i="14" s="1"/>
  <c r="S15" i="14" s="1"/>
  <c r="T15" i="14" s="1"/>
  <c r="P63" i="14"/>
  <c r="Q63" i="14" s="1"/>
  <c r="S63" i="14" s="1"/>
  <c r="T63" i="14" s="1"/>
  <c r="P39" i="14"/>
  <c r="Q39" i="14" s="1"/>
  <c r="S39" i="14" s="1"/>
  <c r="T39" i="14" s="1"/>
  <c r="P54" i="14"/>
  <c r="Q54" i="14" s="1"/>
  <c r="S54" i="14" s="1"/>
  <c r="T54" i="14" s="1"/>
  <c r="P30" i="14"/>
  <c r="Q30" i="14" s="1"/>
  <c r="S30" i="14" s="1"/>
  <c r="T30" i="14" s="1"/>
  <c r="P66" i="14"/>
  <c r="Q66" i="14" s="1"/>
  <c r="S66" i="14" s="1"/>
  <c r="T66" i="14" s="1"/>
  <c r="P42" i="14"/>
  <c r="Q42" i="14" s="1"/>
  <c r="S42" i="14" s="1"/>
  <c r="T42" i="14" s="1"/>
  <c r="P18" i="14"/>
  <c r="Q18" i="14" s="1"/>
  <c r="S18" i="14" s="1"/>
  <c r="T18" i="14" s="1"/>
  <c r="Q9" i="14"/>
  <c r="S9" i="14" s="1"/>
  <c r="T9" i="14" s="1"/>
  <c r="P21" i="13"/>
  <c r="Q21" i="13" s="1"/>
  <c r="S21" i="13" s="1"/>
  <c r="T21" i="13" s="1"/>
  <c r="P57" i="13"/>
  <c r="Q57" i="13" s="1"/>
  <c r="S57" i="13" s="1"/>
  <c r="T57" i="13" s="1"/>
  <c r="P33" i="13"/>
  <c r="Q33" i="13" s="1"/>
  <c r="S33" i="13" s="1"/>
  <c r="T33" i="13" s="1"/>
  <c r="P69" i="13"/>
  <c r="Q69" i="13" s="1"/>
  <c r="S69" i="13" s="1"/>
  <c r="T69" i="13" s="1"/>
  <c r="P45" i="13"/>
  <c r="Q45" i="13" s="1"/>
  <c r="S45" i="13" s="1"/>
  <c r="T45" i="13" s="1"/>
  <c r="P54" i="13"/>
  <c r="Q54" i="13" s="1"/>
  <c r="S54" i="13" s="1"/>
  <c r="T54" i="13" s="1"/>
  <c r="P42" i="13"/>
  <c r="Q42" i="13" s="1"/>
  <c r="S42" i="13" s="1"/>
  <c r="T42" i="13" s="1"/>
  <c r="P30" i="13"/>
  <c r="Q30" i="13" s="1"/>
  <c r="S30" i="13" s="1"/>
  <c r="T30" i="13" s="1"/>
  <c r="P66" i="13"/>
  <c r="Q66" i="13" s="1"/>
  <c r="S66" i="13" s="1"/>
  <c r="T66" i="13" s="1"/>
  <c r="P18" i="13"/>
  <c r="Q18" i="13" s="1"/>
  <c r="S18" i="13" s="1"/>
  <c r="T18" i="13" s="1"/>
  <c r="Q6" i="13"/>
  <c r="S6" i="13" s="1"/>
  <c r="T6" i="13" s="1"/>
  <c r="O21" i="8"/>
  <c r="P21" i="8" s="1"/>
  <c r="R21" i="8" s="1"/>
  <c r="S21" i="8" s="1"/>
  <c r="O30" i="8"/>
  <c r="P30" i="8" s="1"/>
  <c r="R30" i="8" s="1"/>
  <c r="S30" i="8" s="1"/>
  <c r="O12" i="8"/>
  <c r="P12" i="8" s="1"/>
  <c r="R12" i="8" s="1"/>
  <c r="S12" i="8" s="1"/>
  <c r="O24" i="8"/>
  <c r="P24" i="8" s="1"/>
  <c r="R24" i="8" s="1"/>
  <c r="O33" i="8"/>
  <c r="P33" i="8" s="1"/>
  <c r="R33" i="8" s="1"/>
  <c r="O15" i="8"/>
  <c r="P15" i="8" s="1"/>
  <c r="R15" i="8" s="1"/>
  <c r="P3" i="8"/>
  <c r="S3" i="8" s="1"/>
  <c r="P6" i="8"/>
  <c r="R6" i="8" s="1"/>
  <c r="O30" i="7"/>
  <c r="P30" i="7" s="1"/>
  <c r="R30" i="7" s="1"/>
  <c r="S30" i="7" s="1"/>
  <c r="O21" i="7"/>
  <c r="P21" i="7" s="1"/>
  <c r="R21" i="7" s="1"/>
  <c r="S21" i="7" s="1"/>
  <c r="O12" i="7"/>
  <c r="P12" i="7" s="1"/>
  <c r="R12" i="7" s="1"/>
  <c r="S12" i="7" s="1"/>
  <c r="O24" i="7"/>
  <c r="P24" i="7" s="1"/>
  <c r="R24" i="7" s="1"/>
  <c r="O33" i="7"/>
  <c r="P33" i="7" s="1"/>
  <c r="R33" i="7" s="1"/>
  <c r="O15" i="7"/>
  <c r="P15" i="7" s="1"/>
  <c r="R15" i="7" s="1"/>
  <c r="S3" i="7"/>
  <c r="O30" i="6"/>
  <c r="P30" i="6" s="1"/>
  <c r="R30" i="6" s="1"/>
  <c r="S30" i="6" s="1"/>
  <c r="O21" i="6"/>
  <c r="P21" i="6" s="1"/>
  <c r="R21" i="6" s="1"/>
  <c r="S21" i="6" s="1"/>
  <c r="P3" i="6"/>
  <c r="R3" i="6" s="1"/>
  <c r="S3" i="6" s="1"/>
  <c r="O24" i="6"/>
  <c r="P24" i="6" s="1"/>
  <c r="R24" i="6" s="1"/>
  <c r="O33" i="6"/>
  <c r="P33" i="6" s="1"/>
  <c r="R33" i="6" s="1"/>
  <c r="O15" i="6"/>
  <c r="P15" i="6" s="1"/>
  <c r="R15" i="6" s="1"/>
  <c r="P6" i="6"/>
  <c r="R6" i="6" s="1"/>
  <c r="O30" i="4"/>
  <c r="P30" i="4" s="1"/>
  <c r="O12" i="4"/>
  <c r="P12" i="4" s="1"/>
  <c r="O21" i="4"/>
  <c r="P21" i="4" s="1"/>
  <c r="P6" i="4"/>
  <c r="O15" i="4"/>
  <c r="P15" i="4" s="1"/>
  <c r="O33" i="4"/>
  <c r="P33" i="4" s="1"/>
  <c r="O24" i="4"/>
  <c r="P24" i="4" s="1"/>
  <c r="P3" i="4"/>
  <c r="R3" i="4" s="1"/>
  <c r="S3" i="4" s="1"/>
  <c r="S21" i="4" l="1"/>
  <c r="S30" i="4"/>
  <c r="S12" i="4"/>
</calcChain>
</file>

<file path=xl/sharedStrings.xml><?xml version="1.0" encoding="utf-8"?>
<sst xmlns="http://schemas.openxmlformats.org/spreadsheetml/2006/main" count="2917" uniqueCount="153">
  <si>
    <t>Sample 1</t>
  </si>
  <si>
    <t/>
  </si>
  <si>
    <t>D12</t>
  </si>
  <si>
    <t>D8</t>
  </si>
  <si>
    <t>D4</t>
  </si>
  <si>
    <t>D11</t>
  </si>
  <si>
    <t>D7</t>
  </si>
  <si>
    <t>D3</t>
  </si>
  <si>
    <t>F12</t>
  </si>
  <si>
    <t>E12</t>
  </si>
  <si>
    <t>C12</t>
  </si>
  <si>
    <t>B12</t>
  </si>
  <si>
    <t>A12</t>
  </si>
  <si>
    <t>F11</t>
  </si>
  <si>
    <t>E11</t>
  </si>
  <si>
    <t>C11</t>
  </si>
  <si>
    <t>B11</t>
  </si>
  <si>
    <t>A11</t>
  </si>
  <si>
    <t>F8</t>
  </si>
  <si>
    <t>E8</t>
  </si>
  <si>
    <t>C8</t>
  </si>
  <si>
    <t>B8</t>
  </si>
  <si>
    <t>A8</t>
  </si>
  <si>
    <t>F7</t>
  </si>
  <si>
    <t>E7</t>
  </si>
  <si>
    <t>C7</t>
  </si>
  <si>
    <t>B7</t>
  </si>
  <si>
    <t>A7</t>
  </si>
  <si>
    <t>Sample 4</t>
  </si>
  <si>
    <t>F4</t>
  </si>
  <si>
    <t>E4</t>
  </si>
  <si>
    <t>C4</t>
  </si>
  <si>
    <t>B4</t>
  </si>
  <si>
    <t>A4</t>
  </si>
  <si>
    <t>Sample 3</t>
  </si>
  <si>
    <t>F3</t>
  </si>
  <si>
    <t>E3</t>
  </si>
  <si>
    <t>C3</t>
  </si>
  <si>
    <t>B3</t>
  </si>
  <si>
    <t>A3</t>
  </si>
  <si>
    <t>D10</t>
  </si>
  <si>
    <t>D6</t>
  </si>
  <si>
    <t>D2</t>
  </si>
  <si>
    <t>D9</t>
  </si>
  <si>
    <t>D5</t>
  </si>
  <si>
    <t>D1</t>
  </si>
  <si>
    <t>F10</t>
  </si>
  <si>
    <t>E10</t>
  </si>
  <si>
    <t>C10</t>
  </si>
  <si>
    <t>B10</t>
  </si>
  <si>
    <t>A10</t>
  </si>
  <si>
    <t>G9</t>
  </si>
  <si>
    <t>F9</t>
  </si>
  <si>
    <t>E9</t>
  </si>
  <si>
    <t>C9</t>
  </si>
  <si>
    <t>B9</t>
  </si>
  <si>
    <t>A9</t>
  </si>
  <si>
    <t>Sample 6</t>
  </si>
  <si>
    <t>F6</t>
  </si>
  <si>
    <t>E6</t>
  </si>
  <si>
    <t>C6</t>
  </si>
  <si>
    <t>B6</t>
  </si>
  <si>
    <t>A6</t>
  </si>
  <si>
    <t>Sample 5</t>
  </si>
  <si>
    <t>G5</t>
  </si>
  <si>
    <t>F5</t>
  </si>
  <si>
    <t>E5</t>
  </si>
  <si>
    <t>C5</t>
  </si>
  <si>
    <t>B5</t>
  </si>
  <si>
    <t>A5</t>
  </si>
  <si>
    <t>Sample 2</t>
  </si>
  <si>
    <t>F2</t>
  </si>
  <si>
    <t>E2</t>
  </si>
  <si>
    <t>C2</t>
  </si>
  <si>
    <t>B2</t>
  </si>
  <si>
    <t>A2</t>
  </si>
  <si>
    <t>G1</t>
  </si>
  <si>
    <t>F1</t>
  </si>
  <si>
    <t>E1</t>
  </si>
  <si>
    <t>C1</t>
  </si>
  <si>
    <t>B1</t>
  </si>
  <si>
    <t>A1</t>
  </si>
  <si>
    <t>Delta Delta Ct</t>
  </si>
  <si>
    <t>Delta Ct SE</t>
  </si>
  <si>
    <t>Delta Ct Mean</t>
  </si>
  <si>
    <t>Delta Ct</t>
  </si>
  <si>
    <t>log2(FC)</t>
  </si>
  <si>
    <t>Fold Change</t>
  </si>
  <si>
    <t>ddCT</t>
  </si>
  <si>
    <t>Ct SD</t>
  </si>
  <si>
    <t>Ct Mean</t>
  </si>
  <si>
    <t>CT</t>
  </si>
  <si>
    <t>RQ Max</t>
  </si>
  <si>
    <t>RQ Min</t>
  </si>
  <si>
    <r>
      <t xml:space="preserve">RQ </t>
    </r>
    <r>
      <rPr>
        <sz val="10"/>
        <color indexed="62"/>
        <rFont val="Arial"/>
        <family val="2"/>
      </rPr>
      <t>(MEAN)</t>
    </r>
  </si>
  <si>
    <t>Target Name</t>
  </si>
  <si>
    <t>Sample Name</t>
  </si>
  <si>
    <t>Condition</t>
  </si>
  <si>
    <t>Well Position</t>
  </si>
  <si>
    <t>Well</t>
  </si>
  <si>
    <t>Reporter</t>
  </si>
  <si>
    <t xml:space="preserve">J-Lat 6.3 </t>
  </si>
  <si>
    <t xml:space="preserve">Condition 1: NS + DMSO </t>
  </si>
  <si>
    <t>TAR</t>
  </si>
  <si>
    <t>FAM</t>
  </si>
  <si>
    <t>Long LTR</t>
  </si>
  <si>
    <t>B actin</t>
  </si>
  <si>
    <t>Condition 2: NS + MLN 200 nM</t>
  </si>
  <si>
    <t xml:space="preserve">Condition 3: TNFa + DMSO </t>
  </si>
  <si>
    <t>Condition 4: TNFa + MLN 200 nM</t>
  </si>
  <si>
    <t>NTC</t>
  </si>
  <si>
    <t>Undetermined</t>
  </si>
  <si>
    <t xml:space="preserve">From Quant Studio </t>
  </si>
  <si>
    <t>Calculated</t>
  </si>
  <si>
    <t xml:space="preserve">(Control) </t>
  </si>
  <si>
    <t>d(CT Exp)</t>
  </si>
  <si>
    <t>d(CT control)</t>
  </si>
  <si>
    <t>SD dCT Exp</t>
  </si>
  <si>
    <t>SD ddCT</t>
  </si>
  <si>
    <t>SYBR</t>
  </si>
  <si>
    <t>LONG LTR</t>
  </si>
  <si>
    <t xml:space="preserve">DMSO DMSO </t>
  </si>
  <si>
    <t>ACH2</t>
  </si>
  <si>
    <t xml:space="preserve">ACH2 </t>
  </si>
  <si>
    <t>Condition 2: NS + MLN 100 nM</t>
  </si>
  <si>
    <t xml:space="preserve">Condition 3: NS + MLN 200 nM </t>
  </si>
  <si>
    <t xml:space="preserve">Condition 4: JQ1 + DMSO </t>
  </si>
  <si>
    <t>Condition 5: JQ1 + MLN 100 nM</t>
  </si>
  <si>
    <t>Condition 6: JQ1 + MLN 200 nM</t>
  </si>
  <si>
    <t>DMSO MLN 100 nM</t>
  </si>
  <si>
    <t>DMSO MLN 200 nM</t>
  </si>
  <si>
    <t xml:space="preserve">JQ1 DMSO </t>
  </si>
  <si>
    <t xml:space="preserve">JQ1 MLN 100 nM </t>
  </si>
  <si>
    <t>JQ1 MLN 200 nM</t>
  </si>
  <si>
    <t>Sample Number</t>
  </si>
  <si>
    <t>H1</t>
  </si>
  <si>
    <t>18S</t>
  </si>
  <si>
    <t>H2</t>
  </si>
  <si>
    <t>H3</t>
  </si>
  <si>
    <t>GAG</t>
  </si>
  <si>
    <t>H4</t>
  </si>
  <si>
    <t>Sample 7</t>
  </si>
  <si>
    <t>Sample 10</t>
  </si>
  <si>
    <t>Sample 13</t>
  </si>
  <si>
    <t>Sample 16</t>
  </si>
  <si>
    <t>Sample 8</t>
  </si>
  <si>
    <t>Sample 11</t>
  </si>
  <si>
    <t>Sample 14</t>
  </si>
  <si>
    <t>Sample 17</t>
  </si>
  <si>
    <t>Sample 9</t>
  </si>
  <si>
    <t>Sample 12</t>
  </si>
  <si>
    <t>Sample 15</t>
  </si>
  <si>
    <t>Sample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</si>
</sst>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indexed="62"/>
      <name val="Arial"/>
      <family val="2"/>
    </font>
    <font>
      <b/>
      <sz val="10"/>
      <color theme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6">
    <xf numFmtId="0" fontId="0" fillId="0" borderId="0" xfId="0"/>
    <xf numFmtId="0" fontId="2" fillId="0" borderId="0" xfId="1"/>
    <xf numFmtId="0" fontId="3" fillId="0" borderId="0" xfId="1" applyFont="1"/>
    <xf numFmtId="0" fontId="3" fillId="3" borderId="0" xfId="1" applyFont="1" applyFill="1"/>
    <xf numFmtId="0" fontId="2" fillId="2" borderId="0" xfId="1" applyFill="1"/>
    <xf numFmtId="164" fontId="2" fillId="0" borderId="0" xfId="1" applyNumberFormat="1"/>
    <xf numFmtId="164" fontId="3" fillId="0" borderId="0" xfId="1" applyNumberFormat="1" applyFont="1"/>
    <xf numFmtId="164" fontId="3" fillId="3" borderId="0" xfId="1" applyNumberFormat="1" applyFont="1" applyFill="1"/>
    <xf numFmtId="164" fontId="3" fillId="3" borderId="1" xfId="1" applyNumberFormat="1" applyFont="1" applyFill="1" applyBorder="1"/>
    <xf numFmtId="164" fontId="3" fillId="0" borderId="1" xfId="1" applyNumberFormat="1" applyFont="1" applyBorder="1"/>
    <xf numFmtId="0" fontId="2" fillId="0" borderId="2" xfId="1" applyBorder="1"/>
    <xf numFmtId="164" fontId="2" fillId="0" borderId="2" xfId="1" applyNumberFormat="1" applyBorder="1"/>
    <xf numFmtId="164" fontId="3" fillId="0" borderId="2" xfId="1" applyNumberFormat="1" applyFont="1" applyBorder="1"/>
    <xf numFmtId="0" fontId="2" fillId="0" borderId="1" xfId="1" applyBorder="1"/>
    <xf numFmtId="164" fontId="4" fillId="0" borderId="1" xfId="1" applyNumberFormat="1" applyFont="1" applyBorder="1"/>
    <xf numFmtId="0" fontId="2" fillId="4" borderId="0" xfId="1" applyFill="1"/>
    <xf numFmtId="0" fontId="0" fillId="0" borderId="1" xfId="0" applyBorder="1"/>
    <xf numFmtId="0" fontId="0" fillId="0" borderId="2" xfId="0" applyBorder="1"/>
    <xf numFmtId="164" fontId="3" fillId="5" borderId="1" xfId="1" applyNumberFormat="1" applyFont="1" applyFill="1" applyBorder="1"/>
    <xf numFmtId="0" fontId="3" fillId="5" borderId="1" xfId="1" applyFont="1" applyFill="1" applyBorder="1"/>
    <xf numFmtId="0" fontId="3" fillId="5" borderId="0" xfId="1" applyFont="1" applyFill="1"/>
    <xf numFmtId="0" fontId="0" fillId="4" borderId="0" xfId="0" applyFill="1"/>
    <xf numFmtId="0" fontId="3" fillId="4" borderId="0" xfId="1" applyFont="1" applyFill="1"/>
    <xf numFmtId="164" fontId="1" fillId="4" borderId="0" xfId="0" applyNumberFormat="1" applyFont="1" applyFill="1"/>
    <xf numFmtId="0" fontId="4" fillId="4" borderId="0" xfId="1" applyFont="1" applyFill="1"/>
    <xf numFmtId="164" fontId="0" fillId="0" borderId="0" xfId="0" applyNumberFormat="1"/>
    <xf numFmtId="0" fontId="3" fillId="0" borderId="1" xfId="1" applyFont="1" applyBorder="1"/>
    <xf numFmtId="0" fontId="3" fillId="0" borderId="5" xfId="1" applyFont="1" applyBorder="1"/>
    <xf numFmtId="164" fontId="0" fillId="0" borderId="1" xfId="0" applyNumberFormat="1" applyBorder="1"/>
    <xf numFmtId="0" fontId="3" fillId="0" borderId="4" xfId="1" applyFont="1" applyBorder="1"/>
    <xf numFmtId="0" fontId="3" fillId="0" borderId="3" xfId="1" applyFont="1" applyBorder="1"/>
    <xf numFmtId="164" fontId="0" fillId="0" borderId="2" xfId="0" applyNumberFormat="1" applyBorder="1"/>
    <xf numFmtId="0" fontId="3" fillId="2" borderId="0" xfId="1" applyFont="1" applyFill="1" applyAlignment="1">
      <alignment horizontal="center"/>
    </xf>
    <xf numFmtId="0" fontId="6" fillId="0" borderId="0" xfId="1" applyFont="1"/>
    <xf numFmtId="164" fontId="3" fillId="5" borderId="0" xfId="1" applyNumberFormat="1" applyFont="1" applyFill="1"/>
    <xf numFmtId="0" fontId="4" fillId="0" borderId="0" xfId="1" applyFont="1"/>
    <xf numFmtId="0" fontId="1" fillId="0" borderId="0" xfId="0" applyFont="1"/>
    <xf numFmtId="164" fontId="1" fillId="0" borderId="0" xfId="0" applyNumberFormat="1" applyFont="1"/>
    <xf numFmtId="164" fontId="4" fillId="0" borderId="0" xfId="1" applyNumberFormat="1" applyFont="1"/>
    <xf numFmtId="164" fontId="4" fillId="3" borderId="0" xfId="1" applyNumberFormat="1" applyFont="1" applyFill="1"/>
    <xf numFmtId="0" fontId="1" fillId="4" borderId="0" xfId="0" applyFont="1" applyFill="1"/>
    <xf numFmtId="0" fontId="2" fillId="0" borderId="0" xfId="0" applyFont="1"/>
    <xf numFmtId="0" fontId="3" fillId="7" borderId="0" xfId="1" applyFont="1" applyFill="1"/>
    <xf numFmtId="164" fontId="3" fillId="7" borderId="1" xfId="1" applyNumberFormat="1" applyFont="1" applyFill="1" applyBorder="1"/>
    <xf numFmtId="0" fontId="2" fillId="7" borderId="0" xfId="1" applyFill="1"/>
    <xf numFmtId="164" fontId="3" fillId="7" borderId="0" xfId="1" applyNumberFormat="1" applyFont="1" applyFill="1"/>
    <xf numFmtId="164" fontId="2" fillId="7" borderId="0" xfId="1" applyNumberFormat="1" applyFill="1"/>
    <xf numFmtId="0" fontId="3" fillId="7" borderId="4" xfId="1" applyFont="1" applyFill="1" applyBorder="1"/>
    <xf numFmtId="0" fontId="3" fillId="7" borderId="3" xfId="1" applyFont="1" applyFill="1" applyBorder="1"/>
    <xf numFmtId="164" fontId="3" fillId="7" borderId="6" xfId="1" applyNumberFormat="1" applyFont="1" applyFill="1" applyBorder="1"/>
    <xf numFmtId="164" fontId="3" fillId="7" borderId="2" xfId="1" applyNumberFormat="1" applyFont="1" applyFill="1" applyBorder="1"/>
    <xf numFmtId="0" fontId="2" fillId="7" borderId="2" xfId="1" applyFill="1" applyBorder="1"/>
    <xf numFmtId="164" fontId="2" fillId="7" borderId="2" xfId="1" applyNumberFormat="1" applyFill="1" applyBorder="1"/>
    <xf numFmtId="164" fontId="0" fillId="4" borderId="0" xfId="0" applyNumberFormat="1" applyFill="1"/>
    <xf numFmtId="0" fontId="2" fillId="6" borderId="0" xfId="1" applyFill="1" applyAlignment="1">
      <alignment horizontal="center"/>
    </xf>
    <xf numFmtId="0" fontId="3" fillId="2" borderId="0" xfId="1" applyFont="1" applyFill="1" applyAlignment="1">
      <alignment horizontal="center"/>
    </xf>
  </cellXfs>
  <cellStyles count="3">
    <cellStyle name="Normal" xfId="0" builtinId="0"/>
    <cellStyle name="Normal 2" xfId="1" xr:uid="{E49ACF7E-26A1-4F48-89A1-3585BA5DF23E}"/>
    <cellStyle name="Normal 3" xfId="2" xr:uid="{A5DA0CE9-8471-AA4A-81D3-E3F3EB9B0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E6BD-4E38-9145-8AAB-69014ADB2127}">
  <dimension ref="A1:X58"/>
  <sheetViews>
    <sheetView zoomScale="125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54" t="s">
        <v>112</v>
      </c>
      <c r="H1" s="54"/>
      <c r="I1" s="54"/>
      <c r="J1" s="54"/>
      <c r="K1" s="54"/>
      <c r="L1" s="54"/>
      <c r="M1" s="55" t="s">
        <v>113</v>
      </c>
      <c r="N1" s="55"/>
      <c r="O1" s="55"/>
      <c r="P1" s="55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M3</f>
        <v>-10.943185</v>
      </c>
      <c r="P3" s="9">
        <f>M3-O3</f>
        <v>0</v>
      </c>
      <c r="Q3" s="9">
        <f>N3</f>
        <v>0.31225770080116211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M6</f>
        <v>-10.485385000000001</v>
      </c>
      <c r="P6" s="9">
        <f>M6-O6</f>
        <v>0</v>
      </c>
      <c r="Q6" s="9">
        <f>N6</f>
        <v>0.33547423443973651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-10.943185</v>
      </c>
      <c r="P12" s="9">
        <f t="shared" ref="P12" si="2">M12-O12</f>
        <v>1.5434410000000014</v>
      </c>
      <c r="Q12" s="9">
        <f t="shared" ref="Q12" si="3">N12</f>
        <v>0.40069032083025913</v>
      </c>
      <c r="R12" s="8">
        <f t="shared" ref="R12" si="4">2^(-P12)</f>
        <v>0.34306622401902209</v>
      </c>
      <c r="S12" s="9">
        <f>LOG(R12,2)</f>
        <v>-1.5434410000000014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-10.485385000000001</v>
      </c>
      <c r="P15" s="9">
        <f t="shared" ref="P15" si="7">M15-O15</f>
        <v>0.98145099999999985</v>
      </c>
      <c r="Q15" s="9">
        <f t="shared" ref="Q15" si="8">N15</f>
        <v>0.24819957524335934</v>
      </c>
      <c r="R15" s="8">
        <f t="shared" ref="R15" si="9">2^(-P15)</f>
        <v>0.50647009802712506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-10.943185</v>
      </c>
      <c r="P21" s="9">
        <f t="shared" ref="P21" si="13">M21-O21</f>
        <v>3.5081420000000012</v>
      </c>
      <c r="Q21" s="9">
        <f t="shared" ref="Q21" si="14">N21</f>
        <v>9.1150431178576879E-2</v>
      </c>
      <c r="R21" s="8">
        <f t="shared" ref="R21" si="15">2^(-P21)</f>
        <v>8.7890923737688698E-2</v>
      </c>
      <c r="S21" s="6">
        <f>LOG(R21,2)</f>
        <v>-3.5081420000000016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-10.485385000000001</v>
      </c>
      <c r="P24" s="9">
        <f t="shared" ref="P24" si="19">M24-O24</f>
        <v>3.8941360000000014</v>
      </c>
      <c r="Q24" s="9">
        <f t="shared" ref="Q24" si="20">N24</f>
        <v>0.27079533289521346</v>
      </c>
      <c r="R24" s="8">
        <f t="shared" ref="R24" si="21">2^(-P24)</f>
        <v>6.725866715898289E-2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-10.943185</v>
      </c>
      <c r="P30" s="9">
        <f t="shared" ref="P30" si="25">M30-O30</f>
        <v>2.8172929999999994</v>
      </c>
      <c r="Q30" s="9">
        <f t="shared" ref="Q30" si="26">N30</f>
        <v>0.28719360393347065</v>
      </c>
      <c r="R30" s="8">
        <f t="shared" ref="R30" si="27">2^(-P30)</f>
        <v>0.14187644585339265</v>
      </c>
      <c r="S30" s="9">
        <f>LOG(R30,2)</f>
        <v>-2.8172929999999994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-10.485385000000001</v>
      </c>
      <c r="P33" s="9">
        <f t="shared" ref="P33" si="31">M33-O33</f>
        <v>2.2861529999999988</v>
      </c>
      <c r="Q33" s="9">
        <f t="shared" ref="Q33" si="32">N33</f>
        <v>0.21508314378907983</v>
      </c>
      <c r="R33" s="8">
        <f t="shared" ref="R33" si="33">2^(-P33)</f>
        <v>0.20502148380650187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AE78C-FDE1-A047-AD55-1E435494C013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54" t="s">
        <v>112</v>
      </c>
      <c r="H1" s="54"/>
      <c r="I1" s="54"/>
      <c r="J1" s="54"/>
      <c r="K1" s="54"/>
      <c r="L1" s="54"/>
      <c r="M1" s="55" t="s">
        <v>113</v>
      </c>
      <c r="N1" s="55"/>
      <c r="O1" s="55"/>
      <c r="P1" s="55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37</v>
      </c>
      <c r="C3" t="s">
        <v>45</v>
      </c>
      <c r="D3" t="s">
        <v>75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25.363933563232422</v>
      </c>
      <c r="K3" s="25">
        <v>25.160833</v>
      </c>
      <c r="L3" s="25">
        <v>0.18083515999999999</v>
      </c>
      <c r="M3" s="9">
        <f>K9-K3</f>
        <v>-10.788690000000001</v>
      </c>
      <c r="N3" s="9">
        <f>SQRT(L3^2+L9^2)</f>
        <v>0.20039080729581182</v>
      </c>
      <c r="O3" s="18">
        <f>M3</f>
        <v>-10.788690000000001</v>
      </c>
      <c r="P3" s="9">
        <f>M3-O3</f>
        <v>0</v>
      </c>
      <c r="Q3" s="9">
        <f>N3</f>
        <v>0.20039080729581182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49</v>
      </c>
      <c r="C4" t="s">
        <v>78</v>
      </c>
      <c r="D4" t="s">
        <v>75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25.101274490356445</v>
      </c>
      <c r="K4" s="25">
        <v>25.160833</v>
      </c>
      <c r="L4" s="25">
        <v>0.18083515999999999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61</v>
      </c>
      <c r="C5" t="s">
        <v>77</v>
      </c>
      <c r="D5" t="s">
        <v>75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25.01728630065918</v>
      </c>
      <c r="K5" s="25">
        <v>25.160833</v>
      </c>
      <c r="L5" s="25">
        <v>0.18083515999999999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41</v>
      </c>
      <c r="C6" t="s">
        <v>44</v>
      </c>
      <c r="D6" t="s">
        <v>75</v>
      </c>
      <c r="E6" t="s">
        <v>105</v>
      </c>
      <c r="F6" t="s">
        <v>104</v>
      </c>
      <c r="G6" s="25">
        <v>0.78407990000000005</v>
      </c>
      <c r="H6" s="25">
        <v>0.63796615999999995</v>
      </c>
      <c r="I6" s="25">
        <v>0.96365829999999997</v>
      </c>
      <c r="J6" s="25">
        <v>25.083917617797852</v>
      </c>
      <c r="K6" s="25">
        <v>25.05396</v>
      </c>
      <c r="L6" s="25">
        <v>4.1806083000000001E-2</v>
      </c>
      <c r="M6" s="9">
        <f>K9-K6</f>
        <v>-10.681817000000001</v>
      </c>
      <c r="N6" s="9">
        <f>SQRT(L6^2+L9^2)</f>
        <v>9.5931585686073642E-2</v>
      </c>
      <c r="O6" s="18">
        <f>M6</f>
        <v>-10.681817000000001</v>
      </c>
      <c r="P6" s="9">
        <f>M6-O6</f>
        <v>0</v>
      </c>
      <c r="Q6" s="9">
        <f>N6</f>
        <v>9.5931585686073642E-2</v>
      </c>
      <c r="R6" s="8">
        <f>2^(-P6)</f>
        <v>1</v>
      </c>
      <c r="S6" s="9"/>
    </row>
    <row r="7" spans="1:23" ht="16" x14ac:dyDescent="0.2">
      <c r="B7">
        <v>53</v>
      </c>
      <c r="C7" t="s">
        <v>66</v>
      </c>
      <c r="D7" t="s">
        <v>75</v>
      </c>
      <c r="E7" t="s">
        <v>105</v>
      </c>
      <c r="F7" t="s">
        <v>104</v>
      </c>
      <c r="G7" s="25">
        <v>0.78407990000000005</v>
      </c>
      <c r="H7" s="25">
        <v>0.63796615999999995</v>
      </c>
      <c r="I7" s="25">
        <v>0.96365829999999997</v>
      </c>
      <c r="J7" s="25">
        <v>25.006198883056641</v>
      </c>
      <c r="K7" s="25">
        <v>25.05396</v>
      </c>
      <c r="L7" s="25">
        <v>4.1806083000000001E-2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65</v>
      </c>
      <c r="C8" t="s">
        <v>65</v>
      </c>
      <c r="D8" t="s">
        <v>75</v>
      </c>
      <c r="E8" t="s">
        <v>105</v>
      </c>
      <c r="F8" t="s">
        <v>104</v>
      </c>
      <c r="G8" s="25">
        <v>0.78407990000000005</v>
      </c>
      <c r="H8" s="25">
        <v>0.63796615999999995</v>
      </c>
      <c r="I8" s="25">
        <v>0.96365829999999997</v>
      </c>
      <c r="J8" s="25">
        <v>25.071762084960938</v>
      </c>
      <c r="K8" s="25">
        <v>25.05396</v>
      </c>
      <c r="L8" s="25">
        <v>4.1806083000000001E-2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45</v>
      </c>
      <c r="C9" t="s">
        <v>43</v>
      </c>
      <c r="D9" t="s">
        <v>75</v>
      </c>
      <c r="E9" t="s">
        <v>106</v>
      </c>
      <c r="F9" t="s">
        <v>104</v>
      </c>
      <c r="G9" s="25">
        <v>0.89844716000000002</v>
      </c>
      <c r="H9" s="25">
        <v>0.68805720000000004</v>
      </c>
      <c r="I9" s="25">
        <v>1.1731689000000001</v>
      </c>
      <c r="J9" s="25">
        <v>14.311089515686035</v>
      </c>
      <c r="K9" s="25">
        <v>14.372142999999999</v>
      </c>
      <c r="L9" s="25">
        <v>8.6343039999999996E-2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57</v>
      </c>
      <c r="C10" t="s">
        <v>53</v>
      </c>
      <c r="D10" t="s">
        <v>75</v>
      </c>
      <c r="E10" t="s">
        <v>106</v>
      </c>
      <c r="F10" t="s">
        <v>104</v>
      </c>
      <c r="G10" s="25">
        <v>0.89844716000000002</v>
      </c>
      <c r="H10" s="25">
        <v>0.68805720000000004</v>
      </c>
      <c r="I10" s="25">
        <v>1.1731689000000001</v>
      </c>
      <c r="J10" s="25">
        <v>14.433197021484375</v>
      </c>
      <c r="K10" s="25">
        <v>14.372142999999999</v>
      </c>
      <c r="L10" s="25">
        <v>8.6343039999999996E-2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69</v>
      </c>
      <c r="C11" t="s">
        <v>52</v>
      </c>
      <c r="D11" t="s">
        <v>75</v>
      </c>
      <c r="E11" t="s">
        <v>106</v>
      </c>
      <c r="F11" t="s">
        <v>104</v>
      </c>
      <c r="G11" t="s">
        <v>1</v>
      </c>
      <c r="H11" t="s">
        <v>1</v>
      </c>
      <c r="I11" t="s">
        <v>1</v>
      </c>
      <c r="J11" t="s">
        <v>111</v>
      </c>
      <c r="K11" s="25">
        <v>14.372142999999999</v>
      </c>
      <c r="L11" s="25">
        <v>8.6343039999999996E-2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>
        <v>38</v>
      </c>
      <c r="C12" t="s">
        <v>42</v>
      </c>
      <c r="D12" t="s">
        <v>74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25.287559509277344</v>
      </c>
      <c r="K12" s="25">
        <v>25.267686999999999</v>
      </c>
      <c r="L12" s="25">
        <v>0.15421579999999999</v>
      </c>
      <c r="M12" s="9">
        <f t="shared" ref="M12" si="0">K18-K12</f>
        <v>-9.0840569999999978</v>
      </c>
      <c r="N12" s="9">
        <f t="shared" ref="N12" si="1">SQRT(L12^2+L18^2)</f>
        <v>0.64841636228575394</v>
      </c>
      <c r="O12" s="18">
        <f>$O$3</f>
        <v>-10.788690000000001</v>
      </c>
      <c r="P12" s="9">
        <f t="shared" ref="P12" si="2">M12-O12</f>
        <v>1.704633000000003</v>
      </c>
      <c r="Q12" s="9">
        <f t="shared" ref="Q12" si="3">N12</f>
        <v>0.64841636228575394</v>
      </c>
      <c r="R12" s="8">
        <f t="shared" ref="R12" si="4">2^(-P12)</f>
        <v>0.30679927952694103</v>
      </c>
      <c r="S12" s="9">
        <f>LOG(R12,2)</f>
        <v>-1.7046330000000027</v>
      </c>
      <c r="T12" s="13" t="s">
        <v>1</v>
      </c>
    </row>
    <row r="13" spans="1:23" ht="16" x14ac:dyDescent="0.2">
      <c r="A13" s="29" t="s">
        <v>107</v>
      </c>
      <c r="B13">
        <v>50</v>
      </c>
      <c r="C13" t="s">
        <v>72</v>
      </c>
      <c r="D13" t="s">
        <v>74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25.411005020141602</v>
      </c>
      <c r="K13" s="25">
        <v>25.267686999999999</v>
      </c>
      <c r="L13" s="25">
        <v>0.15421579999999999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62</v>
      </c>
      <c r="C14" t="s">
        <v>71</v>
      </c>
      <c r="D14" t="s">
        <v>74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25.104499816894531</v>
      </c>
      <c r="K14" s="25">
        <v>25.267686999999999</v>
      </c>
      <c r="L14" s="25">
        <v>0.15421579999999999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42</v>
      </c>
      <c r="C15" t="s">
        <v>41</v>
      </c>
      <c r="D15" t="s">
        <v>74</v>
      </c>
      <c r="E15" t="s">
        <v>105</v>
      </c>
      <c r="F15" t="s">
        <v>104</v>
      </c>
      <c r="G15" s="25">
        <v>0.64449489999999998</v>
      </c>
      <c r="H15" s="25">
        <v>0.53372467000000001</v>
      </c>
      <c r="I15" s="25">
        <v>0.77825460000000002</v>
      </c>
      <c r="J15" s="25">
        <v>25.521160125732422</v>
      </c>
      <c r="K15" s="25">
        <v>25.443650000000002</v>
      </c>
      <c r="L15" s="25">
        <v>7.0891514000000003E-2</v>
      </c>
      <c r="M15" s="9">
        <f t="shared" ref="M15" si="5">K18-K15</f>
        <v>-9.2600200000000008</v>
      </c>
      <c r="N15" s="9">
        <f t="shared" ref="N15" si="6">SQRT(L15^2+L18^2)</f>
        <v>0.63378771893076491</v>
      </c>
      <c r="O15" s="34">
        <f>$O$6</f>
        <v>-10.681817000000001</v>
      </c>
      <c r="P15" s="9">
        <f t="shared" ref="P15" si="7">M15-O15</f>
        <v>1.4217969999999998</v>
      </c>
      <c r="Q15" s="9">
        <f t="shared" ref="Q15" si="8">N15</f>
        <v>0.63378771893076491</v>
      </c>
      <c r="R15" s="8">
        <f t="shared" ref="R15" si="9">2^(-P15)</f>
        <v>0.37324711131157418</v>
      </c>
      <c r="S15" s="6"/>
    </row>
    <row r="16" spans="1:23" ht="16" x14ac:dyDescent="0.2">
      <c r="A16" s="29"/>
      <c r="B16">
        <v>54</v>
      </c>
      <c r="C16" t="s">
        <v>59</v>
      </c>
      <c r="D16" t="s">
        <v>74</v>
      </c>
      <c r="E16" t="s">
        <v>105</v>
      </c>
      <c r="F16" t="s">
        <v>104</v>
      </c>
      <c r="G16" s="25">
        <v>0.64449489999999998</v>
      </c>
      <c r="H16" s="25">
        <v>0.53372467000000001</v>
      </c>
      <c r="I16" s="25">
        <v>0.77825460000000002</v>
      </c>
      <c r="J16" s="25">
        <v>25.427684783935547</v>
      </c>
      <c r="K16" s="25">
        <v>25.443650000000002</v>
      </c>
      <c r="L16" s="25">
        <v>7.0891514000000003E-2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66</v>
      </c>
      <c r="C17" t="s">
        <v>58</v>
      </c>
      <c r="D17" t="s">
        <v>74</v>
      </c>
      <c r="E17" t="s">
        <v>105</v>
      </c>
      <c r="F17" t="s">
        <v>104</v>
      </c>
      <c r="G17" s="25">
        <v>0.64449489999999998</v>
      </c>
      <c r="H17" s="25">
        <v>0.53372467000000001</v>
      </c>
      <c r="I17" s="25">
        <v>0.77825460000000002</v>
      </c>
      <c r="J17" s="25">
        <v>25.382099151611328</v>
      </c>
      <c r="K17" s="25">
        <v>25.443650000000002</v>
      </c>
      <c r="L17" s="25">
        <v>7.0891514000000003E-2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46</v>
      </c>
      <c r="C18" t="s">
        <v>40</v>
      </c>
      <c r="D18" t="s">
        <v>74</v>
      </c>
      <c r="E18" t="s">
        <v>106</v>
      </c>
      <c r="F18" t="s">
        <v>104</v>
      </c>
      <c r="G18" s="25">
        <v>0.27564332000000002</v>
      </c>
      <c r="H18" s="25">
        <v>0.13410875</v>
      </c>
      <c r="I18" s="25">
        <v>0.56654950000000004</v>
      </c>
      <c r="J18" s="25">
        <v>15.628315925598145</v>
      </c>
      <c r="K18" s="25">
        <v>16.183630000000001</v>
      </c>
      <c r="L18" s="25">
        <v>0.62981050000000005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58</v>
      </c>
      <c r="C19" t="s">
        <v>47</v>
      </c>
      <c r="D19" t="s">
        <v>74</v>
      </c>
      <c r="E19" t="s">
        <v>106</v>
      </c>
      <c r="F19" t="s">
        <v>104</v>
      </c>
      <c r="G19" s="25">
        <v>0.27564332000000002</v>
      </c>
      <c r="H19" s="25">
        <v>0.13410875</v>
      </c>
      <c r="I19" s="25">
        <v>0.56654950000000004</v>
      </c>
      <c r="J19" s="25">
        <v>16.054618835449219</v>
      </c>
      <c r="K19" s="25">
        <v>16.183630000000001</v>
      </c>
      <c r="L19" s="25">
        <v>0.62981050000000005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70</v>
      </c>
      <c r="C20" t="s">
        <v>46</v>
      </c>
      <c r="D20" t="s">
        <v>74</v>
      </c>
      <c r="E20" t="s">
        <v>106</v>
      </c>
      <c r="F20" t="s">
        <v>104</v>
      </c>
      <c r="G20" s="25">
        <v>0.27564332000000002</v>
      </c>
      <c r="H20" s="25">
        <v>0.13410875</v>
      </c>
      <c r="I20" s="25">
        <v>0.56654950000000004</v>
      </c>
      <c r="J20" s="25">
        <v>16.867958068847656</v>
      </c>
      <c r="K20" s="25">
        <v>16.183630000000001</v>
      </c>
      <c r="L20" s="25">
        <v>0.62981050000000005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39</v>
      </c>
      <c r="C21" t="s">
        <v>7</v>
      </c>
      <c r="D21" t="s">
        <v>73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22.607074737548828</v>
      </c>
      <c r="K21" s="25">
        <v>22.752044999999999</v>
      </c>
      <c r="L21" s="25">
        <v>0.16841121000000001</v>
      </c>
      <c r="M21" s="9">
        <f t="shared" ref="M21" si="10">K27-K21</f>
        <v>-7.1853609999999986</v>
      </c>
      <c r="N21" s="9">
        <f t="shared" ref="N21" si="11">SQRT(L21^2+L27^2)</f>
        <v>0.16945767866659273</v>
      </c>
      <c r="O21" s="18">
        <f t="shared" ref="O21" si="12">$O$3</f>
        <v>-10.788690000000001</v>
      </c>
      <c r="P21" s="9">
        <f t="shared" ref="P21" si="13">M21-O21</f>
        <v>3.6033290000000022</v>
      </c>
      <c r="Q21" s="9">
        <f t="shared" ref="Q21" si="14">N21</f>
        <v>0.16945767866659273</v>
      </c>
      <c r="R21" s="8">
        <f t="shared" ref="R21" si="15">2^(-P21)</f>
        <v>8.227916710167088E-2</v>
      </c>
      <c r="S21" s="6">
        <f>LOG(R21,2)</f>
        <v>-3.6033290000000022</v>
      </c>
      <c r="T21" s="1" t="s">
        <v>1</v>
      </c>
    </row>
    <row r="22" spans="1:23" ht="16" x14ac:dyDescent="0.2">
      <c r="A22" s="2" t="s">
        <v>108</v>
      </c>
      <c r="B22">
        <v>51</v>
      </c>
      <c r="C22" t="s">
        <v>36</v>
      </c>
      <c r="D22" t="s">
        <v>73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22.93678092956543</v>
      </c>
      <c r="K22" s="25">
        <v>22.752044999999999</v>
      </c>
      <c r="L22" s="25">
        <v>0.16841121000000001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63</v>
      </c>
      <c r="C23" t="s">
        <v>35</v>
      </c>
      <c r="D23" t="s">
        <v>73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22.712284088134766</v>
      </c>
      <c r="K23" s="25">
        <v>22.752044999999999</v>
      </c>
      <c r="L23" s="25">
        <v>0.16841121000000001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43</v>
      </c>
      <c r="C24" t="s">
        <v>6</v>
      </c>
      <c r="D24" t="s">
        <v>73</v>
      </c>
      <c r="E24" t="s">
        <v>105</v>
      </c>
      <c r="F24" t="s">
        <v>104</v>
      </c>
      <c r="G24" s="25">
        <v>0.95963149999999997</v>
      </c>
      <c r="H24" s="25">
        <v>0.76807970000000003</v>
      </c>
      <c r="I24" s="25">
        <v>1.1989544999999999</v>
      </c>
      <c r="J24" s="25">
        <v>22.460527420043945</v>
      </c>
      <c r="K24" s="25">
        <v>22.353693</v>
      </c>
      <c r="L24" s="25">
        <v>0.10860281400000001</v>
      </c>
      <c r="M24" s="9">
        <f t="shared" ref="M24" si="16">K27-K24</f>
        <v>-6.7870089999999994</v>
      </c>
      <c r="N24" s="9">
        <f t="shared" ref="N24" si="17">SQRT(L24^2+L27^2)</f>
        <v>0.11021860284963103</v>
      </c>
      <c r="O24" s="34">
        <f t="shared" ref="O24" si="18">$O$6</f>
        <v>-10.681817000000001</v>
      </c>
      <c r="P24" s="9">
        <f t="shared" ref="P24" si="19">M24-O24</f>
        <v>3.8948080000000012</v>
      </c>
      <c r="Q24" s="9">
        <f t="shared" ref="Q24" si="20">N24</f>
        <v>0.11021860284963103</v>
      </c>
      <c r="R24" s="8">
        <f t="shared" ref="R24" si="21">2^(-P24)</f>
        <v>6.7227345709732586E-2</v>
      </c>
      <c r="S24" s="6"/>
    </row>
    <row r="25" spans="1:23" ht="16" x14ac:dyDescent="0.2">
      <c r="B25">
        <v>55</v>
      </c>
      <c r="C25" t="s">
        <v>24</v>
      </c>
      <c r="D25" t="s">
        <v>73</v>
      </c>
      <c r="E25" t="s">
        <v>105</v>
      </c>
      <c r="F25" t="s">
        <v>104</v>
      </c>
      <c r="G25" s="25">
        <v>0.95963149999999997</v>
      </c>
      <c r="H25" s="25">
        <v>0.76807970000000003</v>
      </c>
      <c r="I25" s="25">
        <v>1.1989544999999999</v>
      </c>
      <c r="J25" s="25">
        <v>22.243404388427734</v>
      </c>
      <c r="K25" s="25">
        <v>22.353693</v>
      </c>
      <c r="L25" s="25">
        <v>0.10860281400000001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67</v>
      </c>
      <c r="C26" t="s">
        <v>23</v>
      </c>
      <c r="D26" t="s">
        <v>73</v>
      </c>
      <c r="E26" t="s">
        <v>105</v>
      </c>
      <c r="F26" t="s">
        <v>104</v>
      </c>
      <c r="G26" s="25">
        <v>0.95963149999999997</v>
      </c>
      <c r="H26" s="25">
        <v>0.76807970000000003</v>
      </c>
      <c r="I26" s="25">
        <v>1.1989544999999999</v>
      </c>
      <c r="J26" s="25">
        <v>22.357152938842773</v>
      </c>
      <c r="K26" s="25">
        <v>22.353693</v>
      </c>
      <c r="L26" s="25">
        <v>0.10860281400000001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47</v>
      </c>
      <c r="C27" t="s">
        <v>5</v>
      </c>
      <c r="D27" t="s">
        <v>73</v>
      </c>
      <c r="E27" t="s">
        <v>106</v>
      </c>
      <c r="F27" t="s">
        <v>104</v>
      </c>
      <c r="G27" s="25">
        <v>7.3923669999999997E-2</v>
      </c>
      <c r="H27" s="25">
        <v>6.1236800000000001E-2</v>
      </c>
      <c r="I27" s="25">
        <v>8.9238970000000001E-2</v>
      </c>
      <c r="J27" s="25">
        <v>15.561888694763184</v>
      </c>
      <c r="K27" s="25">
        <v>15.566684</v>
      </c>
      <c r="L27" s="25">
        <v>1.8803436E-2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59</v>
      </c>
      <c r="C28" t="s">
        <v>14</v>
      </c>
      <c r="D28" t="s">
        <v>73</v>
      </c>
      <c r="E28" t="s">
        <v>106</v>
      </c>
      <c r="F28" t="s">
        <v>104</v>
      </c>
      <c r="G28" s="25">
        <v>7.3923669999999997E-2</v>
      </c>
      <c r="H28" s="25">
        <v>6.1236800000000001E-2</v>
      </c>
      <c r="I28" s="25">
        <v>8.9238970000000001E-2</v>
      </c>
      <c r="J28" s="25">
        <v>15.550742149353027</v>
      </c>
      <c r="K28" s="25">
        <v>15.566684</v>
      </c>
      <c r="L28" s="25">
        <v>1.8803436E-2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71</v>
      </c>
      <c r="C29" t="s">
        <v>13</v>
      </c>
      <c r="D29" t="s">
        <v>73</v>
      </c>
      <c r="E29" t="s">
        <v>106</v>
      </c>
      <c r="F29" t="s">
        <v>104</v>
      </c>
      <c r="G29" s="25">
        <v>7.3923669999999997E-2</v>
      </c>
      <c r="H29" s="25">
        <v>6.1236800000000001E-2</v>
      </c>
      <c r="I29" s="25">
        <v>8.9238970000000001E-2</v>
      </c>
      <c r="J29" s="25">
        <v>15.587420463562012</v>
      </c>
      <c r="K29" s="25">
        <v>15.566684</v>
      </c>
      <c r="L29" s="25">
        <v>1.8803436E-2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40</v>
      </c>
      <c r="C30" t="s">
        <v>4</v>
      </c>
      <c r="D30" t="s">
        <v>42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24.178768157958984</v>
      </c>
      <c r="K30" s="25">
        <v>24.253820000000001</v>
      </c>
      <c r="L30" s="25">
        <v>8.9558029999999997E-2</v>
      </c>
      <c r="M30" s="9">
        <f t="shared" ref="M30" si="22">K36-K30</f>
        <v>-7.0070340000000009</v>
      </c>
      <c r="N30" s="9">
        <f t="shared" ref="N30" si="23">SQRT(L30^2+L36^2)</f>
        <v>0.10630318198112886</v>
      </c>
      <c r="O30" s="18">
        <f t="shared" ref="O30" si="24">$O$3</f>
        <v>-10.788690000000001</v>
      </c>
      <c r="P30" s="9">
        <f t="shared" ref="P30" si="25">M30-O30</f>
        <v>3.7816559999999999</v>
      </c>
      <c r="Q30" s="9">
        <f t="shared" ref="Q30" si="26">N30</f>
        <v>0.10630318198112886</v>
      </c>
      <c r="R30" s="8">
        <f t="shared" ref="R30" si="27">2^(-P30)</f>
        <v>7.2712338251053263E-2</v>
      </c>
      <c r="S30" s="9">
        <f>LOG(R30,2)</f>
        <v>-3.7816560000000004</v>
      </c>
      <c r="T30" s="13" t="s">
        <v>1</v>
      </c>
    </row>
    <row r="31" spans="1:23" ht="16" x14ac:dyDescent="0.2">
      <c r="A31" s="29" t="s">
        <v>109</v>
      </c>
      <c r="B31">
        <v>52</v>
      </c>
      <c r="C31" t="s">
        <v>30</v>
      </c>
      <c r="D31" t="s">
        <v>42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24.352958679199219</v>
      </c>
      <c r="K31" s="25">
        <v>24.253820000000001</v>
      </c>
      <c r="L31" s="25">
        <v>8.9558029999999997E-2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64</v>
      </c>
      <c r="C32" t="s">
        <v>29</v>
      </c>
      <c r="D32" t="s">
        <v>42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24.229736328125</v>
      </c>
      <c r="K32" s="25">
        <v>24.253820000000001</v>
      </c>
      <c r="L32" s="25">
        <v>8.9558029999999997E-2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44</v>
      </c>
      <c r="C33" t="s">
        <v>3</v>
      </c>
      <c r="D33" t="s">
        <v>42</v>
      </c>
      <c r="E33" t="s">
        <v>105</v>
      </c>
      <c r="F33" t="s">
        <v>104</v>
      </c>
      <c r="G33" s="25">
        <v>0.92173505</v>
      </c>
      <c r="H33" s="25">
        <v>0.40272707000000002</v>
      </c>
      <c r="I33" s="25">
        <v>2.1096062999999998</v>
      </c>
      <c r="J33" s="25">
        <v>24.408235549926758</v>
      </c>
      <c r="K33" s="25">
        <v>23.913596999999999</v>
      </c>
      <c r="L33" s="25">
        <v>0.73980389999999996</v>
      </c>
      <c r="M33" s="9">
        <f t="shared" ref="M33" si="28">K36-K33</f>
        <v>-6.6668109999999992</v>
      </c>
      <c r="N33" s="9">
        <f t="shared" ref="N33" si="29">SQRT(L33^2+L36^2)</f>
        <v>0.74201720749389777</v>
      </c>
      <c r="O33" s="34">
        <f t="shared" ref="O33" si="30">$O$6</f>
        <v>-10.681817000000001</v>
      </c>
      <c r="P33" s="9">
        <f t="shared" ref="P33" si="31">M33-O33</f>
        <v>4.0150060000000014</v>
      </c>
      <c r="Q33" s="9">
        <f t="shared" ref="Q33" si="32">N33</f>
        <v>0.74201720749389777</v>
      </c>
      <c r="R33" s="8">
        <f t="shared" ref="R33" si="33">2^(-P33)</f>
        <v>6.1853283784839862E-2</v>
      </c>
      <c r="S33" s="6"/>
    </row>
    <row r="34" spans="1:24" ht="16" x14ac:dyDescent="0.2">
      <c r="A34" s="29"/>
      <c r="B34">
        <v>56</v>
      </c>
      <c r="C34" t="s">
        <v>19</v>
      </c>
      <c r="D34" t="s">
        <v>42</v>
      </c>
      <c r="E34" t="s">
        <v>105</v>
      </c>
      <c r="F34" t="s">
        <v>104</v>
      </c>
      <c r="G34" s="25">
        <v>0.92173505</v>
      </c>
      <c r="H34" s="25">
        <v>0.40272707000000002</v>
      </c>
      <c r="I34" s="25">
        <v>2.1096062999999998</v>
      </c>
      <c r="J34" s="25">
        <v>23.063112258911133</v>
      </c>
      <c r="K34" s="25">
        <v>23.913596999999999</v>
      </c>
      <c r="L34" s="25">
        <v>0.73980389999999996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68</v>
      </c>
      <c r="C35" t="s">
        <v>18</v>
      </c>
      <c r="D35" t="s">
        <v>42</v>
      </c>
      <c r="E35" t="s">
        <v>105</v>
      </c>
      <c r="F35" t="s">
        <v>104</v>
      </c>
      <c r="G35" s="25">
        <v>0.92173505</v>
      </c>
      <c r="H35" s="25">
        <v>0.40272707000000002</v>
      </c>
      <c r="I35" s="25">
        <v>2.1096062999999998</v>
      </c>
      <c r="J35" s="25">
        <v>24.269445419311523</v>
      </c>
      <c r="K35" s="25">
        <v>23.913596999999999</v>
      </c>
      <c r="L35" s="25">
        <v>0.73980389999999996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48</v>
      </c>
      <c r="C36" t="s">
        <v>2</v>
      </c>
      <c r="D36" t="s">
        <v>42</v>
      </c>
      <c r="E36" t="s">
        <v>106</v>
      </c>
      <c r="F36" t="s">
        <v>104</v>
      </c>
      <c r="G36" s="25">
        <v>6.5328344999999996E-2</v>
      </c>
      <c r="H36" s="25">
        <v>5.8050445999999999E-2</v>
      </c>
      <c r="I36" s="25">
        <v>7.3518689999999998E-2</v>
      </c>
      <c r="J36" s="25">
        <v>17.215734481811523</v>
      </c>
      <c r="K36" s="25">
        <v>17.246786</v>
      </c>
      <c r="L36" s="25">
        <v>5.7268890000000003E-2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60</v>
      </c>
      <c r="C37" t="s">
        <v>9</v>
      </c>
      <c r="D37" t="s">
        <v>42</v>
      </c>
      <c r="E37" t="s">
        <v>106</v>
      </c>
      <c r="F37" t="s">
        <v>104</v>
      </c>
      <c r="G37" s="25">
        <v>6.5328344999999996E-2</v>
      </c>
      <c r="H37" s="25">
        <v>5.8050445999999999E-2</v>
      </c>
      <c r="I37" s="25">
        <v>7.3518689999999998E-2</v>
      </c>
      <c r="J37" s="25">
        <v>17.312873840332031</v>
      </c>
      <c r="K37" s="25">
        <v>17.246786</v>
      </c>
      <c r="L37" s="25">
        <v>5.7268890000000003E-2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>
        <v>72</v>
      </c>
      <c r="C38" t="s">
        <v>8</v>
      </c>
      <c r="D38" t="s">
        <v>42</v>
      </c>
      <c r="E38" t="s">
        <v>106</v>
      </c>
      <c r="F38" t="s">
        <v>104</v>
      </c>
      <c r="G38" s="25">
        <v>6.5328344999999996E-2</v>
      </c>
      <c r="H38" s="25">
        <v>5.8050445999999999E-2</v>
      </c>
      <c r="I38" s="25">
        <v>7.3518689999999998E-2</v>
      </c>
      <c r="J38" s="25">
        <v>17.211748123168945</v>
      </c>
      <c r="K38" s="25">
        <v>17.246786</v>
      </c>
      <c r="L38" s="25">
        <v>5.7268890000000003E-2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40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23">
        <v>34.559307098388672</v>
      </c>
      <c r="K39" s="23">
        <v>34.559306999999997</v>
      </c>
      <c r="L39" s="40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s="21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s="21" t="s">
        <v>111</v>
      </c>
      <c r="K40" s="21" t="s">
        <v>1</v>
      </c>
      <c r="L40" s="21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s="2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s="21" t="s">
        <v>111</v>
      </c>
      <c r="K41" s="21" t="s">
        <v>1</v>
      </c>
      <c r="L41" s="2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85DA-1F33-D74A-A04A-AEB4E84EF58A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54" t="s">
        <v>112</v>
      </c>
      <c r="H1" s="54"/>
      <c r="I1" s="54"/>
      <c r="J1" s="54"/>
      <c r="K1" s="54"/>
      <c r="L1" s="54"/>
      <c r="M1" s="55" t="s">
        <v>113</v>
      </c>
      <c r="N1" s="55"/>
      <c r="O1" s="55"/>
      <c r="P1" s="55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39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25.568601608276367</v>
      </c>
      <c r="K3" s="25">
        <v>25.549374</v>
      </c>
      <c r="L3" s="25">
        <v>2.719382E-2</v>
      </c>
      <c r="M3" s="9">
        <f>K10-K3</f>
        <v>-11.475633999999999</v>
      </c>
      <c r="N3" s="9">
        <f>SQRT(L3^2+L10^2)</f>
        <v>9.6449287771892336E-2</v>
      </c>
      <c r="O3" s="18">
        <f>M3</f>
        <v>-11.475633999999999</v>
      </c>
      <c r="P3" s="9">
        <f>M3-O3</f>
        <v>0</v>
      </c>
      <c r="Q3" s="9">
        <f>N3</f>
        <v>9.6449287771892336E-2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39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25.530143737792969</v>
      </c>
      <c r="K4" s="25">
        <v>25.549374</v>
      </c>
      <c r="L4" s="25">
        <v>2.719382E-2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/>
      <c r="C5"/>
      <c r="D5"/>
      <c r="E5"/>
      <c r="F5"/>
      <c r="G5"/>
      <c r="H5"/>
      <c r="I5"/>
      <c r="J5" s="25"/>
      <c r="K5" s="25"/>
      <c r="L5" s="25"/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39</v>
      </c>
      <c r="E6" t="s">
        <v>105</v>
      </c>
      <c r="F6" t="s">
        <v>104</v>
      </c>
      <c r="G6" s="25">
        <v>1</v>
      </c>
      <c r="H6" s="25">
        <v>0.89941596999999995</v>
      </c>
      <c r="I6" s="25">
        <v>1.1118326000000001</v>
      </c>
      <c r="J6" s="25">
        <v>25.439643859863281</v>
      </c>
      <c r="K6" s="25">
        <v>25.366143999999998</v>
      </c>
      <c r="L6" s="25">
        <v>7.6283970000000006E-2</v>
      </c>
      <c r="M6" s="9">
        <f>K10-K7</f>
        <v>-11.292403999999998</v>
      </c>
      <c r="N6" s="9">
        <f>SQRT(L7^2+L10^2)</f>
        <v>0.11992583268201143</v>
      </c>
      <c r="O6" s="18">
        <f>M6</f>
        <v>-11.292403999999998</v>
      </c>
      <c r="P6" s="9">
        <f>M6-O6</f>
        <v>0</v>
      </c>
      <c r="Q6" s="9">
        <f>N6</f>
        <v>0.11992583268201143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39</v>
      </c>
      <c r="E7" t="s">
        <v>105</v>
      </c>
      <c r="F7" t="s">
        <v>104</v>
      </c>
      <c r="G7" s="25">
        <v>1</v>
      </c>
      <c r="H7" s="25">
        <v>0.89941596999999995</v>
      </c>
      <c r="I7" s="25">
        <v>1.1118326000000001</v>
      </c>
      <c r="J7" s="25">
        <v>25.371437072753906</v>
      </c>
      <c r="K7" s="25">
        <v>25.366143999999998</v>
      </c>
      <c r="L7" s="25">
        <v>7.6283970000000006E-2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39</v>
      </c>
      <c r="E8" t="s">
        <v>105</v>
      </c>
      <c r="F8" t="s">
        <v>104</v>
      </c>
      <c r="G8" s="25">
        <v>1</v>
      </c>
      <c r="H8" s="25">
        <v>0.89941596999999995</v>
      </c>
      <c r="I8" s="25">
        <v>1.1118326000000001</v>
      </c>
      <c r="J8" s="25">
        <v>25.287351608276367</v>
      </c>
      <c r="K8" s="25">
        <v>25.366143999999998</v>
      </c>
      <c r="L8" s="25">
        <v>7.6283970000000006E-2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39</v>
      </c>
      <c r="E9" t="s">
        <v>106</v>
      </c>
      <c r="F9" t="s">
        <v>104</v>
      </c>
      <c r="G9" s="25">
        <v>1</v>
      </c>
      <c r="H9" s="25">
        <v>0.81595373000000004</v>
      </c>
      <c r="I9" s="25">
        <v>1.2255596</v>
      </c>
      <c r="J9" s="25">
        <v>14.13917350769043</v>
      </c>
      <c r="K9" s="25">
        <v>14.073740000000001</v>
      </c>
      <c r="L9" s="25">
        <v>9.2536270000000004E-2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39</v>
      </c>
      <c r="E10" t="s">
        <v>106</v>
      </c>
      <c r="F10" t="s">
        <v>104</v>
      </c>
      <c r="G10" s="25">
        <v>1</v>
      </c>
      <c r="H10" s="25">
        <v>0.81595373000000004</v>
      </c>
      <c r="I10" s="25">
        <v>1.2255596</v>
      </c>
      <c r="J10" s="25">
        <v>14.008307456970215</v>
      </c>
      <c r="K10" s="25">
        <v>14.073740000000001</v>
      </c>
      <c r="L10" s="25">
        <v>9.2536270000000004E-2</v>
      </c>
      <c r="M10" s="9"/>
      <c r="N10" s="6"/>
      <c r="O10" s="6"/>
      <c r="P10" s="6"/>
      <c r="Q10" s="6"/>
      <c r="R10" s="6"/>
      <c r="S10" s="6"/>
      <c r="U10" s="5"/>
      <c r="V10" s="5"/>
      <c r="W10" s="5"/>
    </row>
    <row r="11" spans="1:23" ht="16" x14ac:dyDescent="0.2">
      <c r="B11"/>
      <c r="C11"/>
      <c r="D11"/>
      <c r="E11"/>
      <c r="F11"/>
      <c r="G11"/>
      <c r="H11"/>
      <c r="I11"/>
      <c r="J11"/>
      <c r="K11" s="25"/>
      <c r="L11" s="25"/>
      <c r="M11" s="9"/>
      <c r="N11" s="6"/>
      <c r="O11" s="6"/>
      <c r="P11" s="6"/>
      <c r="Q11" s="6"/>
      <c r="R11" s="6"/>
      <c r="S11" s="6"/>
      <c r="U11" s="5"/>
      <c r="V11" s="5"/>
      <c r="W11" s="5"/>
    </row>
    <row r="12" spans="1:23" s="13" customFormat="1" ht="16" x14ac:dyDescent="0.2">
      <c r="A12" s="27" t="s">
        <v>101</v>
      </c>
      <c r="B12">
        <v>2</v>
      </c>
      <c r="C12" t="s">
        <v>75</v>
      </c>
      <c r="D12" t="s">
        <v>38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25.300352096557617</v>
      </c>
      <c r="K12" s="25">
        <v>23.958046</v>
      </c>
      <c r="L12" s="25">
        <v>2.3624651000000001</v>
      </c>
      <c r="M12" s="9">
        <f>K18-K12</f>
        <v>-8.4006239999999988</v>
      </c>
      <c r="N12" s="9">
        <f>SQRT(L12^2+L18^2)</f>
        <v>2.3643730593854353</v>
      </c>
      <c r="O12" s="18">
        <f>$O$3</f>
        <v>-11.475633999999999</v>
      </c>
      <c r="P12" s="9">
        <f t="shared" ref="P12" si="0">M12-O12</f>
        <v>3.0750100000000007</v>
      </c>
      <c r="Q12" s="9">
        <f t="shared" ref="Q12" si="1">N12</f>
        <v>2.3643730593854353</v>
      </c>
      <c r="R12" s="8">
        <f t="shared" ref="R12" si="2">2^(-P12)</f>
        <v>0.1186669425793974</v>
      </c>
      <c r="S12" s="9">
        <f>LOG(R12,2)</f>
        <v>-3.0750100000000007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38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25.343563079833984</v>
      </c>
      <c r="K13" s="25">
        <v>23.958046</v>
      </c>
      <c r="L13" s="25">
        <v>2.3624651000000001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38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21.230218887329102</v>
      </c>
      <c r="K14" s="25">
        <v>23.958046</v>
      </c>
      <c r="L14" s="25">
        <v>2.3624651000000001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38</v>
      </c>
      <c r="E15" t="s">
        <v>105</v>
      </c>
      <c r="F15" t="s">
        <v>104</v>
      </c>
      <c r="G15" s="25">
        <v>0.34612745</v>
      </c>
      <c r="H15" s="25">
        <v>2.4977358000000002E-2</v>
      </c>
      <c r="I15" s="25">
        <v>4.7965125999999998</v>
      </c>
      <c r="J15" s="25">
        <v>25.195789337158203</v>
      </c>
      <c r="K15" s="25">
        <v>25.305440000000001</v>
      </c>
      <c r="L15" s="25">
        <v>0.12878954000000001</v>
      </c>
      <c r="M15" s="9">
        <f>K18-K15</f>
        <v>-9.7480180000000001</v>
      </c>
      <c r="N15" s="9">
        <f>SQRT(L15^2+L18^2)</f>
        <v>0.16001675175756974</v>
      </c>
      <c r="O15" s="34">
        <f>$O$6</f>
        <v>-11.292403999999998</v>
      </c>
      <c r="P15" s="9">
        <f t="shared" ref="P15" si="3">M15-O15</f>
        <v>1.5443859999999976</v>
      </c>
      <c r="Q15" s="9">
        <f t="shared" ref="Q15" si="4">N15</f>
        <v>0.16001675175756974</v>
      </c>
      <c r="R15" s="8">
        <f t="shared" ref="R15" si="5">2^(-P15)</f>
        <v>0.34284158096066364</v>
      </c>
      <c r="S15" s="6"/>
    </row>
    <row r="16" spans="1:23" ht="16" x14ac:dyDescent="0.2">
      <c r="A16" s="29"/>
      <c r="B16">
        <v>18</v>
      </c>
      <c r="C16" t="s">
        <v>61</v>
      </c>
      <c r="D16" t="s">
        <v>38</v>
      </c>
      <c r="E16" t="s">
        <v>105</v>
      </c>
      <c r="F16" t="s">
        <v>104</v>
      </c>
      <c r="G16" s="25">
        <v>0.34612745</v>
      </c>
      <c r="H16" s="25">
        <v>2.4977358000000002E-2</v>
      </c>
      <c r="I16" s="25">
        <v>4.7965125999999998</v>
      </c>
      <c r="J16" s="25">
        <v>25.273265838623047</v>
      </c>
      <c r="K16" s="25">
        <v>25.305440000000001</v>
      </c>
      <c r="L16" s="25">
        <v>0.12878954000000001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38</v>
      </c>
      <c r="E17" t="s">
        <v>105</v>
      </c>
      <c r="F17" t="s">
        <v>104</v>
      </c>
      <c r="G17" s="25">
        <v>0.34612745</v>
      </c>
      <c r="H17" s="25">
        <v>2.4977358000000002E-2</v>
      </c>
      <c r="I17" s="25">
        <v>4.7965125999999998</v>
      </c>
      <c r="J17" s="25">
        <v>25.447267532348633</v>
      </c>
      <c r="K17" s="25">
        <v>25.305440000000001</v>
      </c>
      <c r="L17" s="25">
        <v>0.12878954000000001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38</v>
      </c>
      <c r="E18" t="s">
        <v>106</v>
      </c>
      <c r="F18" t="s">
        <v>104</v>
      </c>
      <c r="G18" s="25">
        <v>0.11866709</v>
      </c>
      <c r="H18" s="25">
        <v>8.5785280000000002E-3</v>
      </c>
      <c r="I18" s="25">
        <v>1.6415261000000001</v>
      </c>
      <c r="J18" s="25">
        <v>15.49969482421875</v>
      </c>
      <c r="K18" s="25">
        <v>15.557422000000001</v>
      </c>
      <c r="L18" s="25">
        <v>9.4966389999999998E-2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38</v>
      </c>
      <c r="E19" t="s">
        <v>106</v>
      </c>
      <c r="F19" t="s">
        <v>104</v>
      </c>
      <c r="G19" s="25">
        <v>0.11866709</v>
      </c>
      <c r="H19" s="25">
        <v>8.5785280000000002E-3</v>
      </c>
      <c r="I19" s="25">
        <v>1.6415261000000001</v>
      </c>
      <c r="J19" s="25">
        <v>15.667026519775391</v>
      </c>
      <c r="K19" s="25">
        <v>15.557422000000001</v>
      </c>
      <c r="L19" s="25">
        <v>9.4966389999999998E-2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34</v>
      </c>
      <c r="C20" t="s">
        <v>48</v>
      </c>
      <c r="D20" t="s">
        <v>38</v>
      </c>
      <c r="E20" t="s">
        <v>106</v>
      </c>
      <c r="F20" t="s">
        <v>104</v>
      </c>
      <c r="G20" s="25">
        <v>0.11866709</v>
      </c>
      <c r="H20" s="25">
        <v>8.5785280000000002E-3</v>
      </c>
      <c r="I20" s="25">
        <v>1.6415261000000001</v>
      </c>
      <c r="J20" s="25">
        <v>15.50554084777832</v>
      </c>
      <c r="K20" s="25">
        <v>15.557422000000001</v>
      </c>
      <c r="L20" s="25">
        <v>9.4966389999999998E-2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37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22.514738082885742</v>
      </c>
      <c r="K21" s="25">
        <v>22.369790999999999</v>
      </c>
      <c r="L21" s="25">
        <v>0.12552685999999999</v>
      </c>
      <c r="M21" s="9">
        <f>K27-K21</f>
        <v>-7.4029039999999995</v>
      </c>
      <c r="N21" s="9">
        <f>SQRT(L21^2+L27^2)</f>
        <v>0.18530434529714757</v>
      </c>
      <c r="O21" s="18">
        <f t="shared" ref="O21" si="6">$O$3</f>
        <v>-11.475633999999999</v>
      </c>
      <c r="P21" s="9">
        <f t="shared" ref="P21" si="7">M21-O21</f>
        <v>4.07273</v>
      </c>
      <c r="Q21" s="9">
        <f t="shared" ref="Q21" si="8">N21</f>
        <v>0.18530434529714757</v>
      </c>
      <c r="R21" s="8">
        <f t="shared" ref="R21" si="9">2^(-P21)</f>
        <v>5.9427314592607666E-2</v>
      </c>
      <c r="S21" s="6">
        <f>LOG(R21,2)</f>
        <v>-4.07273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37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22.297138214111328</v>
      </c>
      <c r="K22" s="25">
        <v>22.369790999999999</v>
      </c>
      <c r="L22" s="25">
        <v>0.12552685999999999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37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22.297500610351562</v>
      </c>
      <c r="K23" s="25">
        <v>22.369790999999999</v>
      </c>
      <c r="L23" s="25">
        <v>0.12552685999999999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37</v>
      </c>
      <c r="E24" t="s">
        <v>105</v>
      </c>
      <c r="F24" t="s">
        <v>104</v>
      </c>
      <c r="G24" s="25">
        <v>0.95683700000000005</v>
      </c>
      <c r="H24" s="25">
        <v>0.25530192000000002</v>
      </c>
      <c r="I24" s="25">
        <v>3.5860953000000002</v>
      </c>
      <c r="J24" s="25">
        <v>21.605983734130859</v>
      </c>
      <c r="K24" s="25">
        <v>22.250219999999999</v>
      </c>
      <c r="L24" s="25">
        <v>1.1824330000000001</v>
      </c>
      <c r="M24" s="9">
        <f>K27-K24</f>
        <v>-7.2833329999999989</v>
      </c>
      <c r="N24" s="9">
        <f>SQRT(L24^2+L27^2)</f>
        <v>1.1902640493997729</v>
      </c>
      <c r="O24" s="34">
        <f t="shared" ref="O24" si="10">$O$6</f>
        <v>-11.292403999999998</v>
      </c>
      <c r="P24" s="9">
        <f t="shared" ref="P24" si="11">M24-O24</f>
        <v>4.0090709999999987</v>
      </c>
      <c r="Q24" s="9">
        <f t="shared" ref="Q24" si="12">N24</f>
        <v>1.1902640493997729</v>
      </c>
      <c r="R24" s="8">
        <f t="shared" ref="R24" si="13">2^(-P24)</f>
        <v>6.210826169562618E-2</v>
      </c>
      <c r="S24" s="6"/>
    </row>
    <row r="25" spans="1:23" ht="16" x14ac:dyDescent="0.2">
      <c r="B25">
        <v>19</v>
      </c>
      <c r="C25" t="s">
        <v>26</v>
      </c>
      <c r="D25" t="s">
        <v>37</v>
      </c>
      <c r="E25" t="s">
        <v>105</v>
      </c>
      <c r="F25" t="s">
        <v>104</v>
      </c>
      <c r="G25" s="25">
        <v>0.95683700000000005</v>
      </c>
      <c r="H25" s="25">
        <v>0.25530192000000002</v>
      </c>
      <c r="I25" s="25">
        <v>3.5860953000000002</v>
      </c>
      <c r="J25" s="25">
        <v>23.614866256713867</v>
      </c>
      <c r="K25" s="25">
        <v>22.250219999999999</v>
      </c>
      <c r="L25" s="25">
        <v>1.1824330000000001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37</v>
      </c>
      <c r="E26" t="s">
        <v>105</v>
      </c>
      <c r="F26" t="s">
        <v>104</v>
      </c>
      <c r="G26" s="25">
        <v>0.95683700000000005</v>
      </c>
      <c r="H26" s="25">
        <v>0.25530192000000002</v>
      </c>
      <c r="I26" s="25">
        <v>3.5860953000000002</v>
      </c>
      <c r="J26" s="25">
        <v>21.529806137084961</v>
      </c>
      <c r="K26" s="25">
        <v>22.250219999999999</v>
      </c>
      <c r="L26" s="25">
        <v>1.1824330000000001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37</v>
      </c>
      <c r="E27" t="s">
        <v>106</v>
      </c>
      <c r="F27" t="s">
        <v>104</v>
      </c>
      <c r="G27" s="25">
        <v>5.9427436E-2</v>
      </c>
      <c r="H27" s="25">
        <v>4.8369236000000003E-2</v>
      </c>
      <c r="I27" s="25">
        <v>7.3013770000000006E-2</v>
      </c>
      <c r="J27" s="25">
        <v>14.939035415649414</v>
      </c>
      <c r="K27" s="25">
        <v>14.966887</v>
      </c>
      <c r="L27" s="25">
        <v>0.13631107000000001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37</v>
      </c>
      <c r="E28" t="s">
        <v>106</v>
      </c>
      <c r="F28" t="s">
        <v>104</v>
      </c>
      <c r="G28" s="25">
        <v>5.9427436E-2</v>
      </c>
      <c r="H28" s="25">
        <v>4.8369236000000003E-2</v>
      </c>
      <c r="I28" s="25">
        <v>7.3013770000000006E-2</v>
      </c>
      <c r="J28" s="25">
        <v>15.114973068237305</v>
      </c>
      <c r="K28" s="25">
        <v>14.966887</v>
      </c>
      <c r="L28" s="25">
        <v>0.13631107000000001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37</v>
      </c>
      <c r="E29" t="s">
        <v>106</v>
      </c>
      <c r="F29" t="s">
        <v>104</v>
      </c>
      <c r="G29" s="25">
        <v>5.9427436E-2</v>
      </c>
      <c r="H29" s="25">
        <v>4.8369236000000003E-2</v>
      </c>
      <c r="I29" s="25">
        <v>7.3013770000000006E-2</v>
      </c>
      <c r="J29" s="25">
        <v>14.846652984619141</v>
      </c>
      <c r="K29" s="25">
        <v>14.966887</v>
      </c>
      <c r="L29" s="25">
        <v>0.13631107000000001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</v>
      </c>
      <c r="C30" t="s">
        <v>33</v>
      </c>
      <c r="D30" t="s">
        <v>7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24.659212112426758</v>
      </c>
      <c r="K30" s="25">
        <v>24.610516000000001</v>
      </c>
      <c r="L30" s="25">
        <v>6.8868620000000005E-2</v>
      </c>
      <c r="M30" s="9">
        <f>K37-K30</f>
        <v>-7.5195129999999999</v>
      </c>
      <c r="N30" s="9">
        <f>SQRT(L30^2+L37^2)</f>
        <v>9.7339642247464622E-2</v>
      </c>
      <c r="O30" s="18">
        <f t="shared" ref="O30" si="14">$O$3</f>
        <v>-11.475633999999999</v>
      </c>
      <c r="P30" s="9">
        <f t="shared" ref="P30" si="15">M30-O30</f>
        <v>3.9561209999999996</v>
      </c>
      <c r="Q30" s="9">
        <f t="shared" ref="Q30" si="16">N30</f>
        <v>9.7339642247464622E-2</v>
      </c>
      <c r="R30" s="8">
        <f t="shared" ref="R30" si="17">2^(-P30)</f>
        <v>6.4430115892123177E-2</v>
      </c>
      <c r="S30" s="9">
        <f>LOG(R30,2)</f>
        <v>-3.9561209999999991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7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24.561817169189453</v>
      </c>
      <c r="K31" s="25">
        <v>24.610516000000001</v>
      </c>
      <c r="L31" s="25">
        <v>6.8868620000000005E-2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/>
      <c r="C32"/>
      <c r="D32"/>
      <c r="E32"/>
      <c r="F32"/>
      <c r="G32"/>
      <c r="H32"/>
      <c r="I32"/>
      <c r="J32" s="25"/>
      <c r="K32" s="25"/>
      <c r="L32" s="25"/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7</v>
      </c>
      <c r="E33" t="s">
        <v>105</v>
      </c>
      <c r="F33" t="s">
        <v>104</v>
      </c>
      <c r="G33" s="25">
        <v>0.88431746</v>
      </c>
      <c r="H33" s="25">
        <v>0.77568804999999996</v>
      </c>
      <c r="I33" s="25">
        <v>1.0081595999999999</v>
      </c>
      <c r="J33" s="25">
        <v>24.547710418701172</v>
      </c>
      <c r="K33" s="25">
        <v>24.604649999999999</v>
      </c>
      <c r="L33" s="25">
        <v>5.8961052E-2</v>
      </c>
      <c r="M33" s="9">
        <f>K37-K34</f>
        <v>-7.5136469999999989</v>
      </c>
      <c r="N33" s="9">
        <f>SQRT(L34^2+L37^2)</f>
        <v>9.060090940551703E-2</v>
      </c>
      <c r="O33" s="34">
        <f t="shared" ref="O33" si="18">$O$6</f>
        <v>-11.292403999999998</v>
      </c>
      <c r="P33" s="9">
        <f t="shared" ref="P33" si="19">M33-O33</f>
        <v>3.7787569999999988</v>
      </c>
      <c r="Q33" s="9">
        <f t="shared" ref="Q33" si="20">N33</f>
        <v>9.060090940551703E-2</v>
      </c>
      <c r="R33" s="8">
        <f t="shared" ref="R33" si="21">2^(-P33)</f>
        <v>7.2858595770406834E-2</v>
      </c>
      <c r="S33" s="6"/>
    </row>
    <row r="34" spans="1:24" ht="16" x14ac:dyDescent="0.2">
      <c r="A34" s="29"/>
      <c r="B34">
        <v>20</v>
      </c>
      <c r="C34" t="s">
        <v>21</v>
      </c>
      <c r="D34" t="s">
        <v>7</v>
      </c>
      <c r="E34" t="s">
        <v>105</v>
      </c>
      <c r="F34" t="s">
        <v>104</v>
      </c>
      <c r="G34" s="25">
        <v>0.88431746</v>
      </c>
      <c r="H34" s="25">
        <v>0.77568804999999996</v>
      </c>
      <c r="I34" s="25">
        <v>1.0081595999999999</v>
      </c>
      <c r="J34" s="25">
        <v>24.600795745849609</v>
      </c>
      <c r="K34" s="25">
        <v>24.604649999999999</v>
      </c>
      <c r="L34" s="25">
        <v>5.8961052E-2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7</v>
      </c>
      <c r="E35" t="s">
        <v>105</v>
      </c>
      <c r="F35" t="s">
        <v>104</v>
      </c>
      <c r="G35" s="25">
        <v>0.88431746</v>
      </c>
      <c r="H35" s="25">
        <v>0.77568804999999996</v>
      </c>
      <c r="I35" s="25">
        <v>1.0081595999999999</v>
      </c>
      <c r="J35" s="25">
        <v>24.665443420410156</v>
      </c>
      <c r="K35" s="25">
        <v>24.604649999999999</v>
      </c>
      <c r="L35" s="25">
        <v>5.8961052E-2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7</v>
      </c>
      <c r="E36" t="s">
        <v>106</v>
      </c>
      <c r="F36" t="s">
        <v>104</v>
      </c>
      <c r="G36" s="25">
        <v>6.443016E-2</v>
      </c>
      <c r="H36" s="25">
        <v>5.2473409999999998E-2</v>
      </c>
      <c r="I36" s="25">
        <v>7.9111404999999996E-2</v>
      </c>
      <c r="J36" s="25">
        <v>17.139644622802734</v>
      </c>
      <c r="K36" s="25">
        <v>17.091003000000001</v>
      </c>
      <c r="L36" s="25">
        <v>6.8790400000000002E-2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7</v>
      </c>
      <c r="E37" t="s">
        <v>106</v>
      </c>
      <c r="F37" t="s">
        <v>104</v>
      </c>
      <c r="G37" s="25">
        <v>6.443016E-2</v>
      </c>
      <c r="H37" s="25">
        <v>5.2473409999999998E-2</v>
      </c>
      <c r="I37" s="25">
        <v>7.9111404999999996E-2</v>
      </c>
      <c r="J37" s="25">
        <v>17.042360305786133</v>
      </c>
      <c r="K37" s="25">
        <v>17.091003000000001</v>
      </c>
      <c r="L37" s="25">
        <v>6.8790400000000002E-2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/>
      <c r="C38"/>
      <c r="D38"/>
      <c r="E38"/>
      <c r="F38"/>
      <c r="G38" s="25"/>
      <c r="H38" s="25"/>
      <c r="I38" s="25"/>
      <c r="J38" s="25"/>
      <c r="K38" s="25"/>
      <c r="L38" s="25"/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>
        <v>25</v>
      </c>
      <c r="C39" t="s">
        <v>79</v>
      </c>
      <c r="D39" t="s">
        <v>110</v>
      </c>
      <c r="E39" t="s">
        <v>103</v>
      </c>
      <c r="F39" t="s">
        <v>104</v>
      </c>
      <c r="G39" t="s">
        <v>1</v>
      </c>
      <c r="H39" t="s">
        <v>1</v>
      </c>
      <c r="I39" t="s">
        <v>1</v>
      </c>
      <c r="J39" s="25">
        <v>34.584682464599609</v>
      </c>
      <c r="K39" s="25">
        <v>34.584682000000001</v>
      </c>
      <c r="L39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33</v>
      </c>
      <c r="C40" t="s">
        <v>54</v>
      </c>
      <c r="D40" t="s">
        <v>110</v>
      </c>
      <c r="E40" t="s">
        <v>106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41</v>
      </c>
      <c r="C41" t="s">
        <v>44</v>
      </c>
      <c r="D41" t="s">
        <v>110</v>
      </c>
      <c r="E41" t="s">
        <v>105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E0A8-562C-4E4C-8424-FF3F570078F2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54" t="s">
        <v>112</v>
      </c>
      <c r="H1" s="54"/>
      <c r="I1" s="54"/>
      <c r="J1" s="54"/>
      <c r="K1" s="54"/>
      <c r="L1" s="54"/>
      <c r="M1" s="55" t="s">
        <v>113</v>
      </c>
      <c r="N1" s="55"/>
      <c r="O1" s="55"/>
      <c r="P1" s="55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26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M21</f>
        <v>-7.4350429999999985</v>
      </c>
      <c r="P3" s="9">
        <f>M3-O3</f>
        <v>-3.5081420000000012</v>
      </c>
      <c r="Q3" s="9">
        <f>N3</f>
        <v>0.31225770080116211</v>
      </c>
      <c r="R3" s="8">
        <f>2^(-P3)</f>
        <v>11.377739105172106</v>
      </c>
      <c r="S3" s="9">
        <f>LOG(R3,2)</f>
        <v>3.5081420000000016</v>
      </c>
      <c r="T3" s="13" t="s">
        <v>1</v>
      </c>
    </row>
    <row r="4" spans="1:23" ht="16" x14ac:dyDescent="0.2">
      <c r="A4" s="2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M24</f>
        <v>-6.5912489999999995</v>
      </c>
      <c r="P6" s="9">
        <f>M6-O6</f>
        <v>-3.8941360000000014</v>
      </c>
      <c r="Q6" s="9">
        <f>N6</f>
        <v>0.33547423443973651</v>
      </c>
      <c r="R6" s="8">
        <f>2^(-P6)</f>
        <v>14.867972296213466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-7.4350429999999985</v>
      </c>
      <c r="P12" s="9">
        <f t="shared" ref="P12" si="2">M12-O12</f>
        <v>-1.9647009999999998</v>
      </c>
      <c r="Q12" s="9">
        <f t="shared" ref="Q12" si="3">N12</f>
        <v>0.40069032083025913</v>
      </c>
      <c r="R12" s="8">
        <f t="shared" ref="R12" si="4">2^(-P12)</f>
        <v>3.9033179926849608</v>
      </c>
      <c r="S12" s="9">
        <f>LOG(R12,2)</f>
        <v>1.9647009999999998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-6.5912489999999995</v>
      </c>
      <c r="P15" s="9">
        <f t="shared" ref="P15" si="7">M15-O15</f>
        <v>-2.9126850000000015</v>
      </c>
      <c r="Q15" s="9">
        <f t="shared" ref="Q15" si="8">N15</f>
        <v>0.24819957524335934</v>
      </c>
      <c r="R15" s="8">
        <f t="shared" ref="R15" si="9">2^(-P15)</f>
        <v>7.5301833863278143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0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-7.4350429999999985</v>
      </c>
      <c r="P21" s="9">
        <f t="shared" ref="P21" si="13">M21-O21</f>
        <v>0</v>
      </c>
      <c r="Q21" s="9">
        <f t="shared" ref="Q21" si="14">N21</f>
        <v>9.1150431178576879E-2</v>
      </c>
      <c r="R21" s="8">
        <f t="shared" ref="R21" si="15">2^(-P21)</f>
        <v>1</v>
      </c>
      <c r="S21" s="6">
        <f>LOG(R21,2)</f>
        <v>0</v>
      </c>
      <c r="T21" s="1" t="s">
        <v>1</v>
      </c>
    </row>
    <row r="22" spans="1:23" ht="16" x14ac:dyDescent="0.2">
      <c r="A22" s="20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-6.5912489999999995</v>
      </c>
      <c r="P24" s="9">
        <f t="shared" ref="P24" si="19">M24-O24</f>
        <v>0</v>
      </c>
      <c r="Q24" s="9">
        <f t="shared" ref="Q24" si="20">N24</f>
        <v>0.27079533289521346</v>
      </c>
      <c r="R24" s="8">
        <f t="shared" ref="R24" si="21">2^(-P24)</f>
        <v>1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-7.4350429999999985</v>
      </c>
      <c r="P30" s="9">
        <f t="shared" ref="P30" si="25">M30-O30</f>
        <v>-0.69084900000000182</v>
      </c>
      <c r="Q30" s="9">
        <f t="shared" ref="Q30" si="26">N30</f>
        <v>0.28719360393347065</v>
      </c>
      <c r="R30" s="8">
        <f t="shared" ref="R30" si="27">2^(-P30)</f>
        <v>1.6142331860889778</v>
      </c>
      <c r="S30" s="9">
        <f>LOG(R30,2)</f>
        <v>0.69084900000000182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-6.5912489999999995</v>
      </c>
      <c r="P33" s="9">
        <f t="shared" ref="P33" si="31">M33-O33</f>
        <v>-1.6079830000000026</v>
      </c>
      <c r="Q33" s="9">
        <f t="shared" ref="Q33" si="32">N33</f>
        <v>0.21508314378907983</v>
      </c>
      <c r="R33" s="8">
        <f t="shared" ref="R33" si="33">2^(-P33)</f>
        <v>3.0482537413636468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B6B06-79CA-EC49-9F63-DE6BA51C12CC}">
  <dimension ref="A1:Y94"/>
  <sheetViews>
    <sheetView topLeftCell="A40" zoomScale="139" zoomScaleNormal="100" workbookViewId="0">
      <selection activeCell="D63" sqref="D63:M65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1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8" width="12.1640625" style="2" customWidth="1"/>
    <col min="19" max="19" width="12.1640625" style="3" customWidth="1"/>
    <col min="20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H1" s="54" t="s">
        <v>112</v>
      </c>
      <c r="I1" s="54"/>
      <c r="J1" s="54"/>
      <c r="K1" s="54"/>
      <c r="L1" s="54"/>
      <c r="M1" s="54"/>
      <c r="N1" s="55" t="s">
        <v>113</v>
      </c>
      <c r="O1" s="55"/>
      <c r="P1" s="55"/>
      <c r="Q1" s="55"/>
      <c r="R1" s="32"/>
    </row>
    <row r="2" spans="1:24" x14ac:dyDescent="0.15">
      <c r="A2" s="22" t="s">
        <v>97</v>
      </c>
      <c r="B2" s="1" t="s">
        <v>99</v>
      </c>
      <c r="C2" s="1" t="s">
        <v>98</v>
      </c>
      <c r="D2" s="15" t="s">
        <v>134</v>
      </c>
      <c r="E2" s="1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2" t="s">
        <v>118</v>
      </c>
      <c r="S2" s="3" t="s">
        <v>87</v>
      </c>
      <c r="T2" s="2" t="s">
        <v>86</v>
      </c>
      <c r="U2" s="1" t="s">
        <v>85</v>
      </c>
      <c r="V2" s="1" t="s">
        <v>84</v>
      </c>
      <c r="W2" s="1" t="s">
        <v>83</v>
      </c>
      <c r="X2" s="1" t="s">
        <v>82</v>
      </c>
    </row>
    <row r="3" spans="1:24" s="13" customFormat="1" ht="16" x14ac:dyDescent="0.2">
      <c r="A3" s="19" t="s">
        <v>122</v>
      </c>
      <c r="B3"/>
      <c r="C3"/>
      <c r="D3" t="s">
        <v>0</v>
      </c>
      <c r="E3"/>
      <c r="F3" t="s">
        <v>120</v>
      </c>
      <c r="G3" t="s">
        <v>119</v>
      </c>
      <c r="H3" t="s">
        <v>1</v>
      </c>
      <c r="I3" t="s">
        <v>1</v>
      </c>
      <c r="J3" t="s">
        <v>1</v>
      </c>
      <c r="K3" s="25">
        <v>22.398128509521484</v>
      </c>
      <c r="L3" s="25">
        <v>22.326837999999999</v>
      </c>
      <c r="M3" s="25">
        <v>6.3759769999999993E-2</v>
      </c>
      <c r="N3" s="9">
        <f>L3-L12</f>
        <v>14.833861299999999</v>
      </c>
      <c r="O3" s="9">
        <f>SQRT(M3^2+M12^2)</f>
        <v>0.12028930273092989</v>
      </c>
      <c r="P3" s="18">
        <f>N3</f>
        <v>14.833861299999999</v>
      </c>
      <c r="Q3" s="9">
        <f>N3-P3</f>
        <v>0</v>
      </c>
      <c r="R3" s="9">
        <f>O3</f>
        <v>0.12028930273092989</v>
      </c>
      <c r="S3" s="8">
        <f>2^(-Q3)</f>
        <v>1</v>
      </c>
      <c r="T3" s="9">
        <f>LOG(S3,2)</f>
        <v>0</v>
      </c>
      <c r="U3" s="13" t="s">
        <v>1</v>
      </c>
    </row>
    <row r="4" spans="1:24" ht="16" x14ac:dyDescent="0.2">
      <c r="A4" s="20" t="s">
        <v>102</v>
      </c>
      <c r="B4"/>
      <c r="C4"/>
      <c r="D4" t="s">
        <v>0</v>
      </c>
      <c r="E4"/>
      <c r="F4" t="s">
        <v>120</v>
      </c>
      <c r="G4" t="s">
        <v>119</v>
      </c>
      <c r="H4" t="s">
        <v>1</v>
      </c>
      <c r="I4" t="s">
        <v>1</v>
      </c>
      <c r="J4" t="s">
        <v>1</v>
      </c>
      <c r="K4" s="25">
        <v>22.275266647338867</v>
      </c>
      <c r="L4" s="25">
        <v>22.326837999999999</v>
      </c>
      <c r="M4" s="25">
        <v>6.3759769999999993E-2</v>
      </c>
      <c r="N4" s="9"/>
      <c r="O4" s="9"/>
      <c r="P4" s="9"/>
      <c r="Q4" s="9"/>
      <c r="R4" s="9"/>
      <c r="S4" s="8"/>
      <c r="T4" s="9"/>
      <c r="U4" s="1" t="s">
        <v>1</v>
      </c>
    </row>
    <row r="5" spans="1:24" ht="16" x14ac:dyDescent="0.2">
      <c r="A5" s="2" t="s">
        <v>114</v>
      </c>
      <c r="B5"/>
      <c r="C5"/>
      <c r="D5" t="s">
        <v>0</v>
      </c>
      <c r="E5"/>
      <c r="F5" t="s">
        <v>120</v>
      </c>
      <c r="G5" t="s">
        <v>119</v>
      </c>
      <c r="H5" t="s">
        <v>1</v>
      </c>
      <c r="I5" t="s">
        <v>1</v>
      </c>
      <c r="J5" t="s">
        <v>1</v>
      </c>
      <c r="K5" s="25">
        <v>22.307123184204102</v>
      </c>
      <c r="L5" s="25">
        <v>22.326837999999999</v>
      </c>
      <c r="M5" s="25">
        <v>6.3759769999999993E-2</v>
      </c>
      <c r="N5" s="9"/>
      <c r="O5" s="9"/>
      <c r="P5" s="9"/>
      <c r="Q5" s="9"/>
      <c r="R5" s="9"/>
      <c r="S5" s="8"/>
      <c r="T5" s="9"/>
    </row>
    <row r="6" spans="1:24" ht="16" x14ac:dyDescent="0.2">
      <c r="B6"/>
      <c r="C6"/>
      <c r="D6" t="s">
        <v>0</v>
      </c>
      <c r="E6"/>
      <c r="F6" t="s">
        <v>103</v>
      </c>
      <c r="G6" t="s">
        <v>119</v>
      </c>
      <c r="H6" t="s">
        <v>1</v>
      </c>
      <c r="I6" t="s">
        <v>1</v>
      </c>
      <c r="J6" t="s">
        <v>1</v>
      </c>
      <c r="K6" s="25">
        <v>24.617551803588867</v>
      </c>
      <c r="L6" s="25">
        <v>24.705873</v>
      </c>
      <c r="M6" s="25">
        <v>7.7447870000000002E-2</v>
      </c>
      <c r="N6" s="9">
        <f>L6-L12</f>
        <v>17.212896300000001</v>
      </c>
      <c r="O6" s="9">
        <f>SQRT(M6^2+M12^2)</f>
        <v>0.12807177928246841</v>
      </c>
      <c r="P6" s="18">
        <f>N6</f>
        <v>17.212896300000001</v>
      </c>
      <c r="Q6" s="9">
        <f>N6-P6</f>
        <v>0</v>
      </c>
      <c r="R6" s="9">
        <f>O6</f>
        <v>0.12807177928246841</v>
      </c>
      <c r="S6" s="8">
        <f>2^(-Q6)</f>
        <v>1</v>
      </c>
      <c r="T6" s="9">
        <f>LOG(S6,2)</f>
        <v>0</v>
      </c>
    </row>
    <row r="7" spans="1:24" ht="16" x14ac:dyDescent="0.2">
      <c r="B7"/>
      <c r="C7"/>
      <c r="D7" t="s">
        <v>0</v>
      </c>
      <c r="E7"/>
      <c r="F7" t="s">
        <v>103</v>
      </c>
      <c r="G7" t="s">
        <v>119</v>
      </c>
      <c r="H7" t="s">
        <v>1</v>
      </c>
      <c r="I7" t="s">
        <v>1</v>
      </c>
      <c r="J7" t="s">
        <v>1</v>
      </c>
      <c r="K7" s="25">
        <v>24.737888336181641</v>
      </c>
      <c r="L7" s="25">
        <v>24.705873</v>
      </c>
      <c r="M7" s="25">
        <v>7.7447870000000002E-2</v>
      </c>
      <c r="N7" s="9"/>
      <c r="O7" s="9"/>
      <c r="P7" s="9"/>
      <c r="Q7" s="9"/>
      <c r="R7" s="9"/>
      <c r="S7" s="8"/>
      <c r="T7" s="9"/>
    </row>
    <row r="8" spans="1:24" ht="16" x14ac:dyDescent="0.2">
      <c r="B8"/>
      <c r="C8"/>
      <c r="D8" t="s">
        <v>0</v>
      </c>
      <c r="E8"/>
      <c r="F8" t="s">
        <v>103</v>
      </c>
      <c r="G8" t="s">
        <v>119</v>
      </c>
      <c r="H8" t="s">
        <v>1</v>
      </c>
      <c r="I8" t="s">
        <v>1</v>
      </c>
      <c r="J8" t="s">
        <v>1</v>
      </c>
      <c r="K8" s="25">
        <v>24.762182235717773</v>
      </c>
      <c r="L8" s="25">
        <v>24.705873</v>
      </c>
      <c r="M8" s="25">
        <v>7.7447870000000002E-2</v>
      </c>
      <c r="N8" s="9"/>
      <c r="O8" s="9"/>
      <c r="P8" s="9"/>
      <c r="Q8" s="9"/>
      <c r="R8" s="9"/>
      <c r="S8" s="8"/>
      <c r="T8" s="9"/>
    </row>
    <row r="9" spans="1:24" ht="16" x14ac:dyDescent="0.2">
      <c r="B9">
        <v>1</v>
      </c>
      <c r="C9" t="s">
        <v>81</v>
      </c>
      <c r="D9" t="s">
        <v>0</v>
      </c>
      <c r="E9"/>
      <c r="F9" t="s">
        <v>139</v>
      </c>
      <c r="G9" t="s">
        <v>119</v>
      </c>
      <c r="H9" t="s">
        <v>1</v>
      </c>
      <c r="I9" t="s">
        <v>1</v>
      </c>
      <c r="J9" t="s">
        <v>1</v>
      </c>
      <c r="K9" s="25">
        <v>21.213186264038086</v>
      </c>
      <c r="L9" s="25">
        <v>21.304953000000001</v>
      </c>
      <c r="M9" s="25">
        <v>0.17158950000000001</v>
      </c>
      <c r="N9" s="9">
        <f>L9-L12</f>
        <v>13.811976300000001</v>
      </c>
      <c r="O9" s="9">
        <f>SQRT(M9^2+M12^2)</f>
        <v>0.19961754580018862</v>
      </c>
      <c r="P9" s="18">
        <f>N9</f>
        <v>13.811976300000001</v>
      </c>
      <c r="Q9" s="9">
        <f>N9-P9</f>
        <v>0</v>
      </c>
      <c r="R9" s="9">
        <f>O9</f>
        <v>0.19961754580018862</v>
      </c>
      <c r="S9" s="8">
        <f>2^(-Q9)</f>
        <v>1</v>
      </c>
      <c r="T9" s="9">
        <f t="shared" ref="T9" si="0">LOG(S9,2)</f>
        <v>0</v>
      </c>
    </row>
    <row r="10" spans="1:24" ht="16" x14ac:dyDescent="0.2">
      <c r="B10">
        <v>13</v>
      </c>
      <c r="C10" t="s">
        <v>80</v>
      </c>
      <c r="D10" t="s">
        <v>0</v>
      </c>
      <c r="E10"/>
      <c r="F10" t="s">
        <v>139</v>
      </c>
      <c r="G10" t="s">
        <v>119</v>
      </c>
      <c r="H10" t="s">
        <v>1</v>
      </c>
      <c r="I10" t="s">
        <v>1</v>
      </c>
      <c r="J10" t="s">
        <v>1</v>
      </c>
      <c r="K10" s="25">
        <v>21.502910614013672</v>
      </c>
      <c r="L10" s="25">
        <v>21.304953000000001</v>
      </c>
      <c r="M10" s="25">
        <v>0.17158950000000001</v>
      </c>
      <c r="N10" s="9"/>
      <c r="O10" s="9"/>
      <c r="P10" s="9"/>
      <c r="Q10" s="9"/>
      <c r="R10" s="9"/>
      <c r="S10" s="8"/>
      <c r="T10" s="9"/>
    </row>
    <row r="11" spans="1:24" ht="16" x14ac:dyDescent="0.2">
      <c r="B11">
        <v>25</v>
      </c>
      <c r="C11" t="s">
        <v>79</v>
      </c>
      <c r="D11" t="s">
        <v>0</v>
      </c>
      <c r="E11"/>
      <c r="F11" t="s">
        <v>139</v>
      </c>
      <c r="G11" t="s">
        <v>119</v>
      </c>
      <c r="H11" t="s">
        <v>1</v>
      </c>
      <c r="I11" t="s">
        <v>1</v>
      </c>
      <c r="J11" t="s">
        <v>1</v>
      </c>
      <c r="K11" s="25">
        <v>21.198757171630859</v>
      </c>
      <c r="L11" s="25">
        <v>21.304953000000001</v>
      </c>
      <c r="M11" s="25">
        <v>0.17158950000000001</v>
      </c>
      <c r="N11" s="9"/>
      <c r="O11" s="9"/>
      <c r="P11" s="9"/>
      <c r="Q11" s="9"/>
      <c r="R11" s="9"/>
      <c r="S11" s="8"/>
      <c r="T11" s="9"/>
    </row>
    <row r="12" spans="1:24" s="44" customFormat="1" ht="16" x14ac:dyDescent="0.2">
      <c r="A12" s="42"/>
      <c r="B12">
        <v>1</v>
      </c>
      <c r="C12" t="s">
        <v>81</v>
      </c>
      <c r="D12" t="s">
        <v>0</v>
      </c>
      <c r="E12"/>
      <c r="F12" t="s">
        <v>136</v>
      </c>
      <c r="G12" t="s">
        <v>119</v>
      </c>
      <c r="H12" t="s">
        <v>1</v>
      </c>
      <c r="I12" t="s">
        <v>1</v>
      </c>
      <c r="J12" t="s">
        <v>1</v>
      </c>
      <c r="K12" s="25">
        <v>7.3797836303710938</v>
      </c>
      <c r="L12" s="25">
        <v>7.4929766999999998</v>
      </c>
      <c r="M12" s="25">
        <v>0.10200102</v>
      </c>
      <c r="N12" s="43"/>
      <c r="O12" s="43"/>
      <c r="P12" s="43"/>
      <c r="Q12" s="43"/>
      <c r="R12" s="43"/>
      <c r="S12" s="43"/>
      <c r="T12" s="43"/>
      <c r="U12" s="44" t="s">
        <v>1</v>
      </c>
    </row>
    <row r="13" spans="1:24" s="44" customFormat="1" ht="16" x14ac:dyDescent="0.2">
      <c r="A13" s="42"/>
      <c r="B13">
        <v>13</v>
      </c>
      <c r="C13" t="s">
        <v>80</v>
      </c>
      <c r="D13" t="s">
        <v>0</v>
      </c>
      <c r="E13"/>
      <c r="F13" t="s">
        <v>136</v>
      </c>
      <c r="G13" t="s">
        <v>119</v>
      </c>
      <c r="H13" t="s">
        <v>1</v>
      </c>
      <c r="I13" t="s">
        <v>1</v>
      </c>
      <c r="J13" t="s">
        <v>1</v>
      </c>
      <c r="K13" s="25">
        <v>7.5777640342712402</v>
      </c>
      <c r="L13" s="25">
        <v>7.4929766999999998</v>
      </c>
      <c r="M13" s="25">
        <v>0.10200102</v>
      </c>
      <c r="N13" s="43"/>
      <c r="O13" s="45"/>
      <c r="P13" s="45"/>
      <c r="Q13" s="45"/>
      <c r="R13" s="45"/>
      <c r="S13" s="45"/>
      <c r="T13" s="45"/>
      <c r="U13" s="44" t="s">
        <v>1</v>
      </c>
      <c r="V13" s="46"/>
      <c r="W13" s="46"/>
      <c r="X13" s="46"/>
    </row>
    <row r="14" spans="1:24" s="44" customFormat="1" ht="16" x14ac:dyDescent="0.2">
      <c r="A14" s="42"/>
      <c r="B14">
        <v>25</v>
      </c>
      <c r="C14" t="s">
        <v>79</v>
      </c>
      <c r="D14" t="s">
        <v>0</v>
      </c>
      <c r="E14"/>
      <c r="F14" t="s">
        <v>136</v>
      </c>
      <c r="G14" t="s">
        <v>119</v>
      </c>
      <c r="H14" t="s">
        <v>1</v>
      </c>
      <c r="I14" t="s">
        <v>1</v>
      </c>
      <c r="J14" t="s">
        <v>1</v>
      </c>
      <c r="K14" s="25">
        <v>7.5213818550109863</v>
      </c>
      <c r="L14" s="25">
        <v>7.4929766999999998</v>
      </c>
      <c r="M14" s="25">
        <v>0.10200102</v>
      </c>
      <c r="N14" s="43"/>
      <c r="O14" s="45"/>
      <c r="P14" s="45"/>
      <c r="Q14" s="45"/>
      <c r="R14" s="45"/>
      <c r="S14" s="45"/>
      <c r="T14" s="45"/>
      <c r="U14" s="44" t="s">
        <v>1</v>
      </c>
      <c r="V14" s="46"/>
      <c r="W14" s="46"/>
      <c r="X14" s="46"/>
    </row>
    <row r="15" spans="1:24" s="13" customFormat="1" ht="16" x14ac:dyDescent="0.2">
      <c r="A15" s="27" t="s">
        <v>123</v>
      </c>
      <c r="B15" s="16"/>
      <c r="C15" s="16"/>
      <c r="D15" t="s">
        <v>28</v>
      </c>
      <c r="E15"/>
      <c r="F15" t="s">
        <v>120</v>
      </c>
      <c r="G15" t="s">
        <v>119</v>
      </c>
      <c r="H15" t="s">
        <v>1</v>
      </c>
      <c r="I15" t="s">
        <v>1</v>
      </c>
      <c r="J15" t="s">
        <v>1</v>
      </c>
      <c r="K15" s="25">
        <v>25.081485748291016</v>
      </c>
      <c r="L15" s="25">
        <v>24.973215</v>
      </c>
      <c r="M15" s="25">
        <v>9.4765483999999997E-2</v>
      </c>
      <c r="N15" s="9">
        <f>L15-L24</f>
        <v>16.235362000000002</v>
      </c>
      <c r="O15" s="9">
        <f>SQRT(M15^2+M24^2)</f>
        <v>0.12600243471748415</v>
      </c>
      <c r="P15" s="18">
        <f>$P$3</f>
        <v>14.833861299999999</v>
      </c>
      <c r="Q15" s="9">
        <f t="shared" ref="Q15" si="1">N15-P15</f>
        <v>1.4015007000000033</v>
      </c>
      <c r="R15" s="9">
        <f t="shared" ref="R15" si="2">O15</f>
        <v>0.12600243471748415</v>
      </c>
      <c r="S15" s="8">
        <f t="shared" ref="S15" si="3">2^(-Q15)</f>
        <v>0.37853518220580051</v>
      </c>
      <c r="T15" s="9">
        <f t="shared" ref="T15" si="4">LOG(S15,2)</f>
        <v>-1.4015007000000035</v>
      </c>
      <c r="U15" s="13" t="s">
        <v>1</v>
      </c>
    </row>
    <row r="16" spans="1:24" ht="16" x14ac:dyDescent="0.2">
      <c r="A16" s="29" t="s">
        <v>124</v>
      </c>
      <c r="B16"/>
      <c r="C16"/>
      <c r="D16" t="s">
        <v>28</v>
      </c>
      <c r="E16"/>
      <c r="F16" t="s">
        <v>120</v>
      </c>
      <c r="G16" t="s">
        <v>119</v>
      </c>
      <c r="H16" t="s">
        <v>1</v>
      </c>
      <c r="I16" t="s">
        <v>1</v>
      </c>
      <c r="J16" t="s">
        <v>1</v>
      </c>
      <c r="K16" s="25">
        <v>24.905338287353516</v>
      </c>
      <c r="L16" s="25">
        <v>24.973215</v>
      </c>
      <c r="M16" s="25">
        <v>9.4765483999999997E-2</v>
      </c>
      <c r="N16" s="9"/>
      <c r="O16" s="9"/>
      <c r="P16" s="6"/>
      <c r="Q16" s="9"/>
      <c r="R16" s="9"/>
      <c r="S16" s="8"/>
      <c r="T16" s="9"/>
      <c r="U16" s="1" t="s">
        <v>1</v>
      </c>
    </row>
    <row r="17" spans="1:24" ht="16" x14ac:dyDescent="0.2">
      <c r="A17" s="29"/>
      <c r="B17"/>
      <c r="C17"/>
      <c r="D17" t="s">
        <v>28</v>
      </c>
      <c r="E17"/>
      <c r="F17" t="s">
        <v>120</v>
      </c>
      <c r="G17" t="s">
        <v>119</v>
      </c>
      <c r="H17" t="s">
        <v>1</v>
      </c>
      <c r="I17" t="s">
        <v>1</v>
      </c>
      <c r="J17" t="s">
        <v>1</v>
      </c>
      <c r="K17" s="25">
        <v>24.932826995849609</v>
      </c>
      <c r="L17" s="25">
        <v>24.973215</v>
      </c>
      <c r="M17" s="25">
        <v>9.4765483999999997E-2</v>
      </c>
      <c r="N17" s="9"/>
      <c r="O17" s="9"/>
      <c r="P17" s="6"/>
      <c r="Q17" s="9"/>
      <c r="R17" s="9"/>
      <c r="S17" s="8"/>
      <c r="T17" s="9"/>
      <c r="U17" s="1" t="s">
        <v>1</v>
      </c>
    </row>
    <row r="18" spans="1:24" ht="16" x14ac:dyDescent="0.2">
      <c r="A18" s="29"/>
      <c r="B18"/>
      <c r="C18"/>
      <c r="D18" t="s">
        <v>28</v>
      </c>
      <c r="E18"/>
      <c r="F18" t="s">
        <v>103</v>
      </c>
      <c r="G18" t="s">
        <v>119</v>
      </c>
      <c r="H18" t="s">
        <v>1</v>
      </c>
      <c r="I18" t="s">
        <v>1</v>
      </c>
      <c r="J18" t="s">
        <v>1</v>
      </c>
      <c r="K18" s="25">
        <v>26.94703483581543</v>
      </c>
      <c r="L18" s="25">
        <v>26.773928000000002</v>
      </c>
      <c r="M18" s="25">
        <v>0.15277924000000001</v>
      </c>
      <c r="N18" s="9">
        <f>L18-L24</f>
        <v>18.036075000000004</v>
      </c>
      <c r="O18" s="9">
        <f>SQRT(M18^2+M24^2)</f>
        <v>0.17388965688607588</v>
      </c>
      <c r="P18" s="34">
        <f>$P$6</f>
        <v>17.212896300000001</v>
      </c>
      <c r="Q18" s="9">
        <f t="shared" ref="Q18" si="5">N18-P18</f>
        <v>0.82317870000000326</v>
      </c>
      <c r="R18" s="9">
        <f t="shared" ref="R18" si="6">O18</f>
        <v>0.17388965688607588</v>
      </c>
      <c r="S18" s="8">
        <f t="shared" ref="S18" si="7">2^(-Q18)</f>
        <v>0.56519527108733214</v>
      </c>
      <c r="T18" s="9">
        <f t="shared" ref="T18" si="8">LOG(S18,2)</f>
        <v>-0.82317870000000326</v>
      </c>
    </row>
    <row r="19" spans="1:24" ht="16" x14ac:dyDescent="0.2">
      <c r="A19" s="29"/>
      <c r="B19"/>
      <c r="C19"/>
      <c r="D19" t="s">
        <v>28</v>
      </c>
      <c r="E19"/>
      <c r="F19" t="s">
        <v>103</v>
      </c>
      <c r="G19" t="s">
        <v>119</v>
      </c>
      <c r="H19" t="s">
        <v>1</v>
      </c>
      <c r="I19" t="s">
        <v>1</v>
      </c>
      <c r="J19" t="s">
        <v>1</v>
      </c>
      <c r="K19" s="25">
        <v>26.716817855834961</v>
      </c>
      <c r="L19" s="25">
        <v>26.773928000000002</v>
      </c>
      <c r="M19" s="25">
        <v>0.15277924000000001</v>
      </c>
      <c r="N19" s="9"/>
      <c r="O19" s="9"/>
      <c r="P19" s="6"/>
      <c r="Q19" s="9"/>
      <c r="R19" s="9"/>
      <c r="S19" s="8"/>
      <c r="T19" s="9"/>
    </row>
    <row r="20" spans="1:24" ht="16" x14ac:dyDescent="0.2">
      <c r="A20" s="29"/>
      <c r="B20"/>
      <c r="C20"/>
      <c r="D20" t="s">
        <v>28</v>
      </c>
      <c r="E20"/>
      <c r="F20" t="s">
        <v>103</v>
      </c>
      <c r="G20" t="s">
        <v>119</v>
      </c>
      <c r="H20" t="s">
        <v>1</v>
      </c>
      <c r="I20" t="s">
        <v>1</v>
      </c>
      <c r="J20" t="s">
        <v>1</v>
      </c>
      <c r="K20" s="25">
        <v>26.657930374145508</v>
      </c>
      <c r="L20" s="25">
        <v>26.773928000000002</v>
      </c>
      <c r="M20" s="25">
        <v>0.15277924000000001</v>
      </c>
      <c r="N20" s="9"/>
      <c r="O20" s="9"/>
      <c r="P20" s="6"/>
      <c r="Q20" s="9"/>
      <c r="R20" s="9"/>
      <c r="S20" s="8"/>
      <c r="T20" s="9"/>
    </row>
    <row r="21" spans="1:24" ht="16" x14ac:dyDescent="0.2">
      <c r="A21" s="29"/>
      <c r="B21">
        <v>4</v>
      </c>
      <c r="C21" t="s">
        <v>33</v>
      </c>
      <c r="D21" t="s">
        <v>28</v>
      </c>
      <c r="E21"/>
      <c r="F21" t="s">
        <v>139</v>
      </c>
      <c r="G21" t="s">
        <v>119</v>
      </c>
      <c r="H21" t="s">
        <v>1</v>
      </c>
      <c r="I21" t="s">
        <v>1</v>
      </c>
      <c r="J21" t="s">
        <v>1</v>
      </c>
      <c r="K21" s="25">
        <v>24.311279296875</v>
      </c>
      <c r="L21" s="25">
        <v>24.550450999999999</v>
      </c>
      <c r="M21" s="25">
        <v>0.35185053999999999</v>
      </c>
      <c r="N21" s="9">
        <f>L21-L24</f>
        <v>15.812597999999999</v>
      </c>
      <c r="O21" s="9">
        <f>SQRT(M21^2+M24^2)</f>
        <v>0.36151752252867525</v>
      </c>
      <c r="P21" s="45">
        <f>P$9</f>
        <v>13.811976300000001</v>
      </c>
      <c r="Q21" s="9">
        <f t="shared" ref="Q21" si="9">N21-P21</f>
        <v>2.0006216999999982</v>
      </c>
      <c r="R21" s="9">
        <f t="shared" ref="R21" si="10">O21</f>
        <v>0.36151752252867525</v>
      </c>
      <c r="S21" s="8">
        <f t="shared" ref="S21" si="11">2^(-Q21)</f>
        <v>0.24989229080866809</v>
      </c>
      <c r="T21" s="9">
        <f t="shared" ref="T21" si="12">LOG(S21,2)</f>
        <v>-2.0006216999999982</v>
      </c>
    </row>
    <row r="22" spans="1:24" ht="16" x14ac:dyDescent="0.2">
      <c r="A22" s="29"/>
      <c r="B22">
        <v>16</v>
      </c>
      <c r="C22" t="s">
        <v>32</v>
      </c>
      <c r="D22" t="s">
        <v>28</v>
      </c>
      <c r="E22"/>
      <c r="F22" t="s">
        <v>139</v>
      </c>
      <c r="G22" t="s">
        <v>119</v>
      </c>
      <c r="H22" t="s">
        <v>1</v>
      </c>
      <c r="I22" t="s">
        <v>1</v>
      </c>
      <c r="J22" t="s">
        <v>1</v>
      </c>
      <c r="K22" s="25">
        <v>24.385614395141602</v>
      </c>
      <c r="L22" s="25">
        <v>24.550450999999999</v>
      </c>
      <c r="M22" s="25">
        <v>0.35185053999999999</v>
      </c>
      <c r="N22" s="9"/>
      <c r="O22" s="9"/>
      <c r="P22" s="6"/>
      <c r="Q22" s="9"/>
      <c r="R22" s="9"/>
      <c r="S22" s="8"/>
      <c r="T22" s="9"/>
    </row>
    <row r="23" spans="1:24" ht="16" x14ac:dyDescent="0.2">
      <c r="A23" s="29"/>
      <c r="B23">
        <v>28</v>
      </c>
      <c r="C23" t="s">
        <v>31</v>
      </c>
      <c r="D23" t="s">
        <v>28</v>
      </c>
      <c r="E23"/>
      <c r="F23" t="s">
        <v>139</v>
      </c>
      <c r="G23" t="s">
        <v>119</v>
      </c>
      <c r="H23" t="s">
        <v>1</v>
      </c>
      <c r="I23" t="s">
        <v>1</v>
      </c>
      <c r="J23" t="s">
        <v>1</v>
      </c>
      <c r="K23" s="25">
        <v>24.954460144042969</v>
      </c>
      <c r="L23" s="25">
        <v>24.550450999999999</v>
      </c>
      <c r="M23" s="25">
        <v>0.35185053999999999</v>
      </c>
      <c r="N23" s="9"/>
      <c r="O23" s="9"/>
      <c r="P23" s="6"/>
      <c r="Q23" s="9"/>
      <c r="R23" s="9"/>
      <c r="S23" s="8"/>
      <c r="T23" s="9"/>
    </row>
    <row r="24" spans="1:24" s="44" customFormat="1" ht="16" x14ac:dyDescent="0.2">
      <c r="A24" s="47"/>
      <c r="B24">
        <v>4</v>
      </c>
      <c r="C24" t="s">
        <v>33</v>
      </c>
      <c r="D24" t="s">
        <v>28</v>
      </c>
      <c r="E24" s="41" t="s">
        <v>129</v>
      </c>
      <c r="F24" t="s">
        <v>136</v>
      </c>
      <c r="G24" t="s">
        <v>119</v>
      </c>
      <c r="H24" t="s">
        <v>1</v>
      </c>
      <c r="I24" t="s">
        <v>1</v>
      </c>
      <c r="J24" t="s">
        <v>1</v>
      </c>
      <c r="K24" s="25">
        <v>8.6448764801025391</v>
      </c>
      <c r="L24" s="25">
        <v>8.7378529999999994</v>
      </c>
      <c r="M24" s="25">
        <v>8.3042859999999996E-2</v>
      </c>
      <c r="N24" s="43"/>
      <c r="O24" s="43"/>
      <c r="P24" s="45"/>
      <c r="Q24" s="43"/>
      <c r="R24" s="43"/>
      <c r="S24" s="43"/>
      <c r="T24" s="43"/>
      <c r="U24" s="44" t="s">
        <v>1</v>
      </c>
      <c r="V24" s="46"/>
      <c r="W24" s="46"/>
      <c r="X24" s="46"/>
    </row>
    <row r="25" spans="1:24" s="44" customFormat="1" ht="16" x14ac:dyDescent="0.2">
      <c r="A25" s="47"/>
      <c r="B25">
        <v>16</v>
      </c>
      <c r="C25" t="s">
        <v>32</v>
      </c>
      <c r="D25" t="s">
        <v>28</v>
      </c>
      <c r="E25" s="41" t="s">
        <v>129</v>
      </c>
      <c r="F25" t="s">
        <v>136</v>
      </c>
      <c r="G25" t="s">
        <v>119</v>
      </c>
      <c r="H25" t="s">
        <v>1</v>
      </c>
      <c r="I25" t="s">
        <v>1</v>
      </c>
      <c r="J25" t="s">
        <v>1</v>
      </c>
      <c r="K25" s="25">
        <v>8.7640295028686523</v>
      </c>
      <c r="L25" s="25">
        <v>8.7378529999999994</v>
      </c>
      <c r="M25" s="25">
        <v>8.3042859999999996E-2</v>
      </c>
      <c r="N25" s="43"/>
      <c r="O25" s="45"/>
      <c r="P25" s="45"/>
      <c r="Q25" s="45"/>
      <c r="R25" s="45"/>
      <c r="S25" s="45"/>
      <c r="T25" s="45"/>
      <c r="U25" s="44" t="s">
        <v>1</v>
      </c>
      <c r="V25" s="46"/>
      <c r="W25" s="46"/>
      <c r="X25" s="46"/>
    </row>
    <row r="26" spans="1:24" s="51" customFormat="1" ht="16" x14ac:dyDescent="0.2">
      <c r="A26" s="48"/>
      <c r="B26">
        <v>28</v>
      </c>
      <c r="C26" t="s">
        <v>31</v>
      </c>
      <c r="D26" t="s">
        <v>28</v>
      </c>
      <c r="E26" s="41" t="s">
        <v>129</v>
      </c>
      <c r="F26" t="s">
        <v>136</v>
      </c>
      <c r="G26" t="s">
        <v>119</v>
      </c>
      <c r="H26" t="s">
        <v>1</v>
      </c>
      <c r="I26" t="s">
        <v>1</v>
      </c>
      <c r="J26" t="s">
        <v>1</v>
      </c>
      <c r="K26" s="25">
        <v>8.8046541213989258</v>
      </c>
      <c r="L26" s="25">
        <v>8.7378529999999994</v>
      </c>
      <c r="M26" s="25">
        <v>8.3042859999999996E-2</v>
      </c>
      <c r="N26" s="49"/>
      <c r="O26" s="50"/>
      <c r="P26" s="50"/>
      <c r="Q26" s="50"/>
      <c r="R26" s="50"/>
      <c r="S26" s="50"/>
      <c r="T26" s="50"/>
      <c r="U26" s="51" t="s">
        <v>1</v>
      </c>
      <c r="V26" s="52"/>
      <c r="W26" s="52"/>
      <c r="X26" s="52"/>
    </row>
    <row r="27" spans="1:24" ht="16" x14ac:dyDescent="0.2">
      <c r="A27" s="2" t="s">
        <v>123</v>
      </c>
      <c r="B27"/>
      <c r="C27"/>
      <c r="D27" t="s">
        <v>141</v>
      </c>
      <c r="E27"/>
      <c r="F27" t="s">
        <v>120</v>
      </c>
      <c r="G27" t="s">
        <v>119</v>
      </c>
      <c r="H27" t="s">
        <v>1</v>
      </c>
      <c r="I27" t="s">
        <v>1</v>
      </c>
      <c r="J27" t="s">
        <v>1</v>
      </c>
      <c r="K27" s="25">
        <v>24.866350173950195</v>
      </c>
      <c r="L27" s="25">
        <v>24.612214999999999</v>
      </c>
      <c r="M27" s="25">
        <v>0.22010225</v>
      </c>
      <c r="N27" s="6">
        <f>L27-L36</f>
        <v>15.931360999999999</v>
      </c>
      <c r="O27" s="6">
        <f>SQRT(M27^2+M36^2)</f>
        <v>0.27621904134716363</v>
      </c>
      <c r="P27" s="34">
        <f t="shared" ref="P27" si="13">$P$3</f>
        <v>14.833861299999999</v>
      </c>
      <c r="Q27" s="6">
        <f t="shared" ref="Q27" si="14">N27-P27</f>
        <v>1.0974997000000002</v>
      </c>
      <c r="R27" s="6">
        <f t="shared" ref="R27" si="15">O27</f>
        <v>0.27621904134716363</v>
      </c>
      <c r="S27" s="7">
        <f t="shared" ref="S27" si="16">2^(-Q27)</f>
        <v>0.46732570527029738</v>
      </c>
      <c r="T27" s="6">
        <f t="shared" ref="T27" si="17">LOG(S27,2)</f>
        <v>-1.0974997000000004</v>
      </c>
      <c r="U27" s="1" t="s">
        <v>1</v>
      </c>
    </row>
    <row r="28" spans="1:24" ht="16" x14ac:dyDescent="0.2">
      <c r="A28" s="2" t="s">
        <v>125</v>
      </c>
      <c r="B28"/>
      <c r="C28"/>
      <c r="D28" t="s">
        <v>141</v>
      </c>
      <c r="E28"/>
      <c r="F28" t="s">
        <v>120</v>
      </c>
      <c r="G28" t="s">
        <v>119</v>
      </c>
      <c r="H28" t="s">
        <v>1</v>
      </c>
      <c r="I28" t="s">
        <v>1</v>
      </c>
      <c r="J28" t="s">
        <v>1</v>
      </c>
      <c r="K28" s="25">
        <v>24.482461929321289</v>
      </c>
      <c r="L28" s="25">
        <v>24.612214999999999</v>
      </c>
      <c r="M28" s="25">
        <v>0.22010225</v>
      </c>
      <c r="N28" s="9"/>
      <c r="O28" s="9"/>
      <c r="P28" s="6"/>
      <c r="Q28" s="9"/>
      <c r="R28" s="9"/>
      <c r="S28" s="8"/>
      <c r="T28" s="9"/>
      <c r="U28" s="1" t="s">
        <v>1</v>
      </c>
    </row>
    <row r="29" spans="1:24" ht="16" x14ac:dyDescent="0.2">
      <c r="B29"/>
      <c r="C29"/>
      <c r="D29" t="s">
        <v>141</v>
      </c>
      <c r="E29"/>
      <c r="F29" t="s">
        <v>120</v>
      </c>
      <c r="G29" t="s">
        <v>119</v>
      </c>
      <c r="H29" t="s">
        <v>1</v>
      </c>
      <c r="I29" t="s">
        <v>1</v>
      </c>
      <c r="J29" t="s">
        <v>1</v>
      </c>
      <c r="K29" s="25">
        <v>24.487838745117188</v>
      </c>
      <c r="L29" s="25">
        <v>24.612214999999999</v>
      </c>
      <c r="M29" s="25">
        <v>0.22010225</v>
      </c>
      <c r="N29" s="9"/>
      <c r="O29" s="9"/>
      <c r="P29" s="6"/>
      <c r="Q29" s="9"/>
      <c r="R29" s="9"/>
      <c r="S29" s="8"/>
      <c r="T29" s="9"/>
      <c r="U29" s="1" t="s">
        <v>1</v>
      </c>
    </row>
    <row r="30" spans="1:24" ht="16" x14ac:dyDescent="0.2">
      <c r="B30"/>
      <c r="C30"/>
      <c r="D30" t="s">
        <v>141</v>
      </c>
      <c r="E30"/>
      <c r="F30" t="s">
        <v>103</v>
      </c>
      <c r="G30" t="s">
        <v>119</v>
      </c>
      <c r="H30" t="s">
        <v>1</v>
      </c>
      <c r="I30" t="s">
        <v>1</v>
      </c>
      <c r="J30" t="s">
        <v>1</v>
      </c>
      <c r="K30" s="25">
        <v>26.753355026245117</v>
      </c>
      <c r="L30" s="25">
        <v>26.500655999999999</v>
      </c>
      <c r="M30" s="25">
        <v>0.22381567999999999</v>
      </c>
      <c r="N30" s="9">
        <f>L30-L36</f>
        <v>17.819801999999999</v>
      </c>
      <c r="O30" s="9">
        <f>SQRT(M30^2+M36^2)</f>
        <v>0.2791870644595591</v>
      </c>
      <c r="P30" s="34">
        <f t="shared" ref="P30" si="18">$P$6</f>
        <v>17.212896300000001</v>
      </c>
      <c r="Q30" s="9">
        <f t="shared" ref="Q30" si="19">N30-P30</f>
        <v>0.60690569999999866</v>
      </c>
      <c r="R30" s="9">
        <f t="shared" ref="R30" si="20">O30</f>
        <v>0.2791870644595591</v>
      </c>
      <c r="S30" s="8">
        <f t="shared" ref="S30" si="21">2^(-Q30)</f>
        <v>0.65660347939426422</v>
      </c>
      <c r="T30" s="9">
        <f t="shared" ref="T30" si="22">LOG(S30,2)</f>
        <v>-0.60690569999999844</v>
      </c>
    </row>
    <row r="31" spans="1:24" ht="16" x14ac:dyDescent="0.2">
      <c r="B31"/>
      <c r="C31"/>
      <c r="D31" t="s">
        <v>141</v>
      </c>
      <c r="E31"/>
      <c r="F31" t="s">
        <v>103</v>
      </c>
      <c r="G31" t="s">
        <v>119</v>
      </c>
      <c r="H31" t="s">
        <v>1</v>
      </c>
      <c r="I31" t="s">
        <v>1</v>
      </c>
      <c r="J31" t="s">
        <v>1</v>
      </c>
      <c r="K31" s="25">
        <v>26.42121696472168</v>
      </c>
      <c r="L31" s="25">
        <v>26.500655999999999</v>
      </c>
      <c r="M31" s="25">
        <v>0.22381567999999999</v>
      </c>
      <c r="N31" s="9"/>
      <c r="O31" s="9"/>
      <c r="P31" s="6"/>
      <c r="Q31" s="9"/>
      <c r="R31" s="9"/>
      <c r="S31" s="8"/>
      <c r="T31" s="9"/>
    </row>
    <row r="32" spans="1:24" ht="16" x14ac:dyDescent="0.2">
      <c r="B32"/>
      <c r="C32"/>
      <c r="D32" t="s">
        <v>141</v>
      </c>
      <c r="E32"/>
      <c r="F32" t="s">
        <v>103</v>
      </c>
      <c r="G32" t="s">
        <v>119</v>
      </c>
      <c r="H32" t="s">
        <v>1</v>
      </c>
      <c r="I32" t="s">
        <v>1</v>
      </c>
      <c r="J32" t="s">
        <v>1</v>
      </c>
      <c r="K32" s="25">
        <v>26.327394485473633</v>
      </c>
      <c r="L32" s="25">
        <v>26.500655999999999</v>
      </c>
      <c r="M32" s="25">
        <v>0.22381567999999999</v>
      </c>
      <c r="N32" s="9"/>
      <c r="O32" s="9"/>
      <c r="P32" s="6"/>
      <c r="Q32" s="9"/>
      <c r="R32" s="9"/>
      <c r="S32" s="8"/>
      <c r="T32" s="9"/>
    </row>
    <row r="33" spans="1:24" ht="16" x14ac:dyDescent="0.2">
      <c r="B33">
        <v>7</v>
      </c>
      <c r="C33" t="s">
        <v>27</v>
      </c>
      <c r="D33" t="s">
        <v>141</v>
      </c>
      <c r="E33"/>
      <c r="F33" t="s">
        <v>139</v>
      </c>
      <c r="G33" t="s">
        <v>119</v>
      </c>
      <c r="H33" t="s">
        <v>1</v>
      </c>
      <c r="I33" t="s">
        <v>1</v>
      </c>
      <c r="J33" t="s">
        <v>1</v>
      </c>
      <c r="K33" s="25">
        <v>23.83924674987793</v>
      </c>
      <c r="L33" s="25">
        <v>23.869543</v>
      </c>
      <c r="M33" s="25">
        <v>8.5661929999999997E-2</v>
      </c>
      <c r="N33" s="9">
        <f>L33-L36</f>
        <v>15.188689</v>
      </c>
      <c r="O33" s="9">
        <f>SQRT(M33^2+M36^2)</f>
        <v>0.18758977743738731</v>
      </c>
      <c r="P33" s="45">
        <f>P$9</f>
        <v>13.811976300000001</v>
      </c>
      <c r="Q33" s="9">
        <f t="shared" ref="Q33" si="23">N33-P33</f>
        <v>1.3767126999999988</v>
      </c>
      <c r="R33" s="9">
        <f t="shared" ref="R33" si="24">O33</f>
        <v>0.18758977743738731</v>
      </c>
      <c r="S33" s="8">
        <f t="shared" ref="S33" si="25">2^(-Q33)</f>
        <v>0.38509526781060072</v>
      </c>
      <c r="T33" s="9">
        <f t="shared" ref="T33" si="26">LOG(S33,2)</f>
        <v>-1.3767126999999988</v>
      </c>
    </row>
    <row r="34" spans="1:24" ht="16" x14ac:dyDescent="0.2">
      <c r="B34">
        <v>19</v>
      </c>
      <c r="C34" t="s">
        <v>26</v>
      </c>
      <c r="D34" t="s">
        <v>141</v>
      </c>
      <c r="E34"/>
      <c r="F34" t="s">
        <v>139</v>
      </c>
      <c r="G34" t="s">
        <v>119</v>
      </c>
      <c r="H34" t="s">
        <v>1</v>
      </c>
      <c r="I34" t="s">
        <v>1</v>
      </c>
      <c r="J34" t="s">
        <v>1</v>
      </c>
      <c r="K34" s="25">
        <v>23.966236114501953</v>
      </c>
      <c r="L34" s="25">
        <v>23.869543</v>
      </c>
      <c r="M34" s="25">
        <v>8.5661929999999997E-2</v>
      </c>
      <c r="N34" s="9"/>
      <c r="O34" s="9"/>
      <c r="P34" s="6"/>
      <c r="Q34" s="9"/>
      <c r="R34" s="9"/>
      <c r="S34" s="8"/>
      <c r="T34" s="9"/>
    </row>
    <row r="35" spans="1:24" ht="16" x14ac:dyDescent="0.2">
      <c r="B35">
        <v>31</v>
      </c>
      <c r="C35" t="s">
        <v>25</v>
      </c>
      <c r="D35" t="s">
        <v>141</v>
      </c>
      <c r="E35"/>
      <c r="F35" t="s">
        <v>139</v>
      </c>
      <c r="G35" t="s">
        <v>119</v>
      </c>
      <c r="H35" t="s">
        <v>1</v>
      </c>
      <c r="I35" t="s">
        <v>1</v>
      </c>
      <c r="J35" t="s">
        <v>1</v>
      </c>
      <c r="K35" s="25">
        <v>23.803146362304688</v>
      </c>
      <c r="L35" s="25">
        <v>23.869543</v>
      </c>
      <c r="M35" s="25">
        <v>8.5661929999999997E-2</v>
      </c>
      <c r="N35" s="9"/>
      <c r="O35" s="9"/>
      <c r="P35" s="6"/>
      <c r="Q35" s="9"/>
      <c r="R35" s="9"/>
      <c r="S35" s="8"/>
      <c r="T35" s="9"/>
    </row>
    <row r="36" spans="1:24" s="44" customFormat="1" ht="16" x14ac:dyDescent="0.2">
      <c r="A36" s="42"/>
      <c r="B36">
        <v>7</v>
      </c>
      <c r="C36" t="s">
        <v>27</v>
      </c>
      <c r="D36" t="s">
        <v>141</v>
      </c>
      <c r="E36" s="41" t="s">
        <v>130</v>
      </c>
      <c r="F36" t="s">
        <v>136</v>
      </c>
      <c r="G36" t="s">
        <v>119</v>
      </c>
      <c r="H36" t="s">
        <v>1</v>
      </c>
      <c r="I36" t="s">
        <v>1</v>
      </c>
      <c r="J36" t="s">
        <v>1</v>
      </c>
      <c r="K36" s="25">
        <v>8.5218944549560547</v>
      </c>
      <c r="L36" s="25">
        <v>8.6808540000000001</v>
      </c>
      <c r="M36" s="25">
        <v>0.16688906000000001</v>
      </c>
      <c r="N36" s="43"/>
      <c r="O36" s="43"/>
      <c r="P36" s="45"/>
      <c r="Q36" s="43"/>
      <c r="R36" s="43"/>
      <c r="S36" s="43"/>
      <c r="T36" s="43"/>
      <c r="U36" s="44" t="s">
        <v>1</v>
      </c>
      <c r="V36" s="46"/>
      <c r="W36" s="46"/>
      <c r="X36" s="46"/>
    </row>
    <row r="37" spans="1:24" s="44" customFormat="1" ht="16" x14ac:dyDescent="0.2">
      <c r="A37" s="42"/>
      <c r="B37">
        <v>19</v>
      </c>
      <c r="C37" t="s">
        <v>26</v>
      </c>
      <c r="D37" t="s">
        <v>141</v>
      </c>
      <c r="E37" s="41" t="s">
        <v>130</v>
      </c>
      <c r="F37" t="s">
        <v>136</v>
      </c>
      <c r="G37" t="s">
        <v>119</v>
      </c>
      <c r="H37" t="s">
        <v>1</v>
      </c>
      <c r="I37" t="s">
        <v>1</v>
      </c>
      <c r="J37" t="s">
        <v>1</v>
      </c>
      <c r="K37" s="25">
        <v>8.665989875793457</v>
      </c>
      <c r="L37" s="25">
        <v>8.6808540000000001</v>
      </c>
      <c r="M37" s="25">
        <v>0.16688906000000001</v>
      </c>
      <c r="N37" s="43"/>
      <c r="O37" s="45"/>
      <c r="P37" s="45"/>
      <c r="Q37" s="45"/>
      <c r="R37" s="45"/>
      <c r="S37" s="45"/>
      <c r="T37" s="45"/>
      <c r="U37" s="44" t="s">
        <v>1</v>
      </c>
      <c r="V37" s="46"/>
      <c r="W37" s="46"/>
      <c r="X37" s="46"/>
    </row>
    <row r="38" spans="1:24" s="44" customFormat="1" ht="16" x14ac:dyDescent="0.2">
      <c r="A38" s="42"/>
      <c r="B38">
        <v>31</v>
      </c>
      <c r="C38" t="s">
        <v>25</v>
      </c>
      <c r="D38" t="s">
        <v>141</v>
      </c>
      <c r="E38" s="41" t="s">
        <v>130</v>
      </c>
      <c r="F38" t="s">
        <v>136</v>
      </c>
      <c r="G38" t="s">
        <v>119</v>
      </c>
      <c r="H38" t="s">
        <v>1</v>
      </c>
      <c r="I38" t="s">
        <v>1</v>
      </c>
      <c r="J38" t="s">
        <v>1</v>
      </c>
      <c r="K38" s="25">
        <v>8.8546781539916992</v>
      </c>
      <c r="L38" s="25">
        <v>8.6808540000000001</v>
      </c>
      <c r="M38" s="25">
        <v>0.16688906000000001</v>
      </c>
      <c r="N38" s="43"/>
      <c r="O38" s="45"/>
      <c r="P38" s="45"/>
      <c r="Q38" s="45"/>
      <c r="R38" s="45"/>
      <c r="S38" s="45"/>
      <c r="T38" s="45"/>
      <c r="U38" s="44" t="s">
        <v>1</v>
      </c>
      <c r="V38" s="46"/>
      <c r="W38" s="46"/>
      <c r="X38" s="46"/>
    </row>
    <row r="39" spans="1:24" s="13" customFormat="1" ht="16" x14ac:dyDescent="0.2">
      <c r="A39" s="27" t="s">
        <v>122</v>
      </c>
      <c r="B39" s="16"/>
      <c r="C39" s="16"/>
      <c r="D39" t="s">
        <v>142</v>
      </c>
      <c r="E39"/>
      <c r="F39" t="s">
        <v>120</v>
      </c>
      <c r="G39" t="s">
        <v>119</v>
      </c>
      <c r="H39" t="s">
        <v>1</v>
      </c>
      <c r="I39" t="s">
        <v>1</v>
      </c>
      <c r="J39" t="s">
        <v>1</v>
      </c>
      <c r="K39" s="25">
        <v>20.555046081542969</v>
      </c>
      <c r="L39" s="25">
        <v>20.281842999999999</v>
      </c>
      <c r="M39" s="25">
        <v>0.28836181999999999</v>
      </c>
      <c r="N39" s="9">
        <f>L39-L48</f>
        <v>11.991615999999999</v>
      </c>
      <c r="O39" s="9">
        <f>SQRT(M39^2+M48^2)</f>
        <v>0.29133484107261182</v>
      </c>
      <c r="P39" s="18">
        <f t="shared" ref="P39" si="27">$P$3</f>
        <v>14.833861299999999</v>
      </c>
      <c r="Q39" s="9">
        <f t="shared" ref="Q39" si="28">N39-P39</f>
        <v>-2.8422453000000001</v>
      </c>
      <c r="R39" s="9">
        <f t="shared" ref="R39" si="29">O39</f>
        <v>0.29133484107261182</v>
      </c>
      <c r="S39" s="8">
        <f t="shared" ref="S39" si="30">2^(-Q39)</f>
        <v>7.1713528308745049</v>
      </c>
      <c r="T39" s="9">
        <f t="shared" ref="T39" si="31">LOG(S39,2)</f>
        <v>2.8422453000000001</v>
      </c>
      <c r="U39" s="13" t="s">
        <v>1</v>
      </c>
    </row>
    <row r="40" spans="1:24" ht="16" x14ac:dyDescent="0.2">
      <c r="A40" s="29" t="s">
        <v>126</v>
      </c>
      <c r="B40"/>
      <c r="C40"/>
      <c r="D40" t="s">
        <v>142</v>
      </c>
      <c r="E40"/>
      <c r="F40" t="s">
        <v>120</v>
      </c>
      <c r="G40" t="s">
        <v>119</v>
      </c>
      <c r="H40" t="s">
        <v>1</v>
      </c>
      <c r="I40" t="s">
        <v>1</v>
      </c>
      <c r="J40" t="s">
        <v>1</v>
      </c>
      <c r="K40" s="25">
        <v>19.980400085449219</v>
      </c>
      <c r="L40" s="25">
        <v>20.281842999999999</v>
      </c>
      <c r="M40" s="25">
        <v>0.28836181999999999</v>
      </c>
      <c r="N40" s="9"/>
      <c r="O40" s="9"/>
      <c r="P40" s="6"/>
      <c r="Q40" s="9"/>
      <c r="R40" s="9"/>
      <c r="S40" s="8"/>
      <c r="T40" s="9"/>
      <c r="U40" s="1" t="s">
        <v>1</v>
      </c>
    </row>
    <row r="41" spans="1:24" ht="16" x14ac:dyDescent="0.2">
      <c r="A41" s="29"/>
      <c r="B41"/>
      <c r="C41"/>
      <c r="D41" t="s">
        <v>142</v>
      </c>
      <c r="E41"/>
      <c r="F41" t="s">
        <v>120</v>
      </c>
      <c r="G41" t="s">
        <v>119</v>
      </c>
      <c r="H41" t="s">
        <v>1</v>
      </c>
      <c r="I41" t="s">
        <v>1</v>
      </c>
      <c r="J41" t="s">
        <v>1</v>
      </c>
      <c r="K41" s="25">
        <v>20.310079574584961</v>
      </c>
      <c r="L41" s="25">
        <v>20.281842999999999</v>
      </c>
      <c r="M41" s="25">
        <v>0.28836181999999999</v>
      </c>
      <c r="N41" s="9"/>
      <c r="O41" s="9"/>
      <c r="P41" s="6"/>
      <c r="Q41" s="9"/>
      <c r="R41" s="9"/>
      <c r="S41" s="8"/>
      <c r="T41" s="9"/>
      <c r="U41" s="1" t="s">
        <v>1</v>
      </c>
    </row>
    <row r="42" spans="1:24" ht="16" x14ac:dyDescent="0.2">
      <c r="A42" s="29"/>
      <c r="B42"/>
      <c r="C42"/>
      <c r="D42" t="s">
        <v>142</v>
      </c>
      <c r="E42"/>
      <c r="F42" t="s">
        <v>103</v>
      </c>
      <c r="G42" t="s">
        <v>119</v>
      </c>
      <c r="H42" t="s">
        <v>1</v>
      </c>
      <c r="I42" t="s">
        <v>1</v>
      </c>
      <c r="J42" t="s">
        <v>1</v>
      </c>
      <c r="K42" s="25">
        <v>22.840593338012695</v>
      </c>
      <c r="L42" s="25">
        <v>22.604019999999998</v>
      </c>
      <c r="M42" s="25">
        <v>0.22921704000000001</v>
      </c>
      <c r="N42" s="9">
        <f>L42-L48</f>
        <v>14.313792999999999</v>
      </c>
      <c r="O42" s="9">
        <f>SQRT(M42^2+M48^2)</f>
        <v>0.23294613500861783</v>
      </c>
      <c r="P42" s="34">
        <f t="shared" ref="P42" si="32">$P$6</f>
        <v>17.212896300000001</v>
      </c>
      <c r="Q42" s="9">
        <f t="shared" ref="Q42" si="33">N42-P42</f>
        <v>-2.8991033000000019</v>
      </c>
      <c r="R42" s="9">
        <f t="shared" ref="R42" si="34">O42</f>
        <v>0.23294613500861783</v>
      </c>
      <c r="S42" s="8">
        <f t="shared" ref="S42" si="35">2^(-Q42)</f>
        <v>7.4596259972875005</v>
      </c>
      <c r="T42" s="9">
        <f t="shared" ref="T42" si="36">LOG(S42,2)</f>
        <v>2.8991033000000019</v>
      </c>
    </row>
    <row r="43" spans="1:24" ht="16" x14ac:dyDescent="0.2">
      <c r="A43" s="29"/>
      <c r="B43"/>
      <c r="C43"/>
      <c r="D43" t="s">
        <v>142</v>
      </c>
      <c r="E43"/>
      <c r="F43" t="s">
        <v>103</v>
      </c>
      <c r="G43" t="s">
        <v>119</v>
      </c>
      <c r="H43" t="s">
        <v>1</v>
      </c>
      <c r="I43" t="s">
        <v>1</v>
      </c>
      <c r="J43" t="s">
        <v>1</v>
      </c>
      <c r="K43" s="25">
        <v>22.588520050048828</v>
      </c>
      <c r="L43" s="25">
        <v>22.604019999999998</v>
      </c>
      <c r="M43" s="25">
        <v>0.22921704000000001</v>
      </c>
      <c r="N43" s="9"/>
      <c r="O43" s="9"/>
      <c r="P43" s="6"/>
      <c r="Q43" s="9"/>
      <c r="R43" s="9"/>
      <c r="S43" s="8"/>
      <c r="T43" s="9"/>
    </row>
    <row r="44" spans="1:24" ht="16" x14ac:dyDescent="0.2">
      <c r="A44" s="29"/>
      <c r="B44"/>
      <c r="C44"/>
      <c r="D44" t="s">
        <v>142</v>
      </c>
      <c r="E44"/>
      <c r="F44" t="s">
        <v>103</v>
      </c>
      <c r="G44" t="s">
        <v>119</v>
      </c>
      <c r="H44" t="s">
        <v>1</v>
      </c>
      <c r="I44" t="s">
        <v>1</v>
      </c>
      <c r="J44" t="s">
        <v>1</v>
      </c>
      <c r="K44" s="25">
        <v>22.382946014404297</v>
      </c>
      <c r="L44" s="25">
        <v>22.604019999999998</v>
      </c>
      <c r="M44" s="25">
        <v>0.22921704000000001</v>
      </c>
      <c r="N44" s="9"/>
      <c r="O44" s="9"/>
      <c r="P44" s="6"/>
      <c r="Q44" s="9"/>
      <c r="R44" s="9"/>
      <c r="S44" s="8"/>
      <c r="T44" s="9"/>
    </row>
    <row r="45" spans="1:24" ht="16" x14ac:dyDescent="0.2">
      <c r="A45" s="29"/>
      <c r="B45">
        <v>10</v>
      </c>
      <c r="C45" t="s">
        <v>50</v>
      </c>
      <c r="D45" t="s">
        <v>142</v>
      </c>
      <c r="E45"/>
      <c r="F45" t="s">
        <v>139</v>
      </c>
      <c r="G45" t="s">
        <v>119</v>
      </c>
      <c r="H45" t="s">
        <v>1</v>
      </c>
      <c r="I45" t="s">
        <v>1</v>
      </c>
      <c r="J45" t="s">
        <v>1</v>
      </c>
      <c r="K45" s="25">
        <v>18.560781478881836</v>
      </c>
      <c r="L45" s="25">
        <v>18.609145999999999</v>
      </c>
      <c r="M45" s="25">
        <v>7.8245759999999998E-2</v>
      </c>
      <c r="N45" s="9">
        <f>L45-L48</f>
        <v>10.318918999999999</v>
      </c>
      <c r="O45" s="9">
        <f>SQRT(M45^2+M48^2)</f>
        <v>8.8576799146668203E-2</v>
      </c>
      <c r="P45" s="45">
        <f>P$9</f>
        <v>13.811976300000001</v>
      </c>
      <c r="Q45" s="9">
        <f t="shared" ref="Q45" si="37">N45-P45</f>
        <v>-3.493057300000002</v>
      </c>
      <c r="R45" s="9">
        <f t="shared" ref="R45" si="38">O45</f>
        <v>8.8576799146668203E-2</v>
      </c>
      <c r="S45" s="8">
        <f t="shared" ref="S45" si="39">2^(-Q45)</f>
        <v>11.259394186835975</v>
      </c>
      <c r="T45" s="9">
        <f t="shared" ref="T45" si="40">LOG(S45,2)</f>
        <v>3.493057300000002</v>
      </c>
    </row>
    <row r="46" spans="1:24" ht="16" x14ac:dyDescent="0.2">
      <c r="A46" s="29"/>
      <c r="B46">
        <v>22</v>
      </c>
      <c r="C46" t="s">
        <v>49</v>
      </c>
      <c r="D46" t="s">
        <v>142</v>
      </c>
      <c r="E46"/>
      <c r="F46" t="s">
        <v>139</v>
      </c>
      <c r="G46" t="s">
        <v>119</v>
      </c>
      <c r="H46" t="s">
        <v>1</v>
      </c>
      <c r="I46" t="s">
        <v>1</v>
      </c>
      <c r="J46" t="s">
        <v>1</v>
      </c>
      <c r="K46" s="25">
        <v>18.699419021606445</v>
      </c>
      <c r="L46" s="25">
        <v>18.609145999999999</v>
      </c>
      <c r="M46" s="25">
        <v>7.8245759999999998E-2</v>
      </c>
      <c r="N46" s="9"/>
      <c r="O46" s="9"/>
      <c r="P46" s="6"/>
      <c r="Q46" s="9"/>
      <c r="R46" s="9"/>
      <c r="S46" s="8"/>
      <c r="T46" s="9"/>
    </row>
    <row r="47" spans="1:24" ht="16" x14ac:dyDescent="0.2">
      <c r="A47" s="29"/>
      <c r="B47">
        <v>34</v>
      </c>
      <c r="C47" t="s">
        <v>48</v>
      </c>
      <c r="D47" t="s">
        <v>142</v>
      </c>
      <c r="E47"/>
      <c r="F47" t="s">
        <v>139</v>
      </c>
      <c r="G47" t="s">
        <v>119</v>
      </c>
      <c r="H47" t="s">
        <v>1</v>
      </c>
      <c r="I47" t="s">
        <v>1</v>
      </c>
      <c r="J47" t="s">
        <v>1</v>
      </c>
      <c r="K47" s="25">
        <v>18.567235946655273</v>
      </c>
      <c r="L47" s="25">
        <v>18.609145999999999</v>
      </c>
      <c r="M47" s="25">
        <v>7.8245759999999998E-2</v>
      </c>
      <c r="N47" s="9"/>
      <c r="O47" s="9"/>
      <c r="P47" s="6"/>
      <c r="Q47" s="9"/>
      <c r="R47" s="9"/>
      <c r="S47" s="8"/>
      <c r="T47" s="9"/>
    </row>
    <row r="48" spans="1:24" s="44" customFormat="1" ht="16" x14ac:dyDescent="0.2">
      <c r="A48" s="47"/>
      <c r="B48">
        <v>10</v>
      </c>
      <c r="C48" t="s">
        <v>50</v>
      </c>
      <c r="D48" t="s">
        <v>142</v>
      </c>
      <c r="E48" s="41" t="s">
        <v>131</v>
      </c>
      <c r="F48" t="s">
        <v>136</v>
      </c>
      <c r="G48" t="s">
        <v>119</v>
      </c>
      <c r="H48" t="s">
        <v>1</v>
      </c>
      <c r="I48" t="s">
        <v>1</v>
      </c>
      <c r="J48" t="s">
        <v>1</v>
      </c>
      <c r="K48" s="25">
        <v>8.2443246841430664</v>
      </c>
      <c r="L48" s="25">
        <v>8.2902269999999998</v>
      </c>
      <c r="M48" s="25">
        <v>4.1514460000000003E-2</v>
      </c>
      <c r="N48" s="43"/>
      <c r="O48" s="43"/>
      <c r="P48" s="45"/>
      <c r="Q48" s="43"/>
      <c r="R48" s="43"/>
      <c r="S48" s="43"/>
      <c r="T48" s="43"/>
      <c r="U48" s="44" t="s">
        <v>1</v>
      </c>
      <c r="V48" s="46"/>
      <c r="W48" s="46"/>
      <c r="X48" s="46"/>
    </row>
    <row r="49" spans="1:24" s="44" customFormat="1" ht="16" x14ac:dyDescent="0.2">
      <c r="A49" s="47"/>
      <c r="B49">
        <v>22</v>
      </c>
      <c r="C49" t="s">
        <v>49</v>
      </c>
      <c r="D49" t="s">
        <v>142</v>
      </c>
      <c r="E49" s="41" t="s">
        <v>131</v>
      </c>
      <c r="F49" t="s">
        <v>136</v>
      </c>
      <c r="G49" t="s">
        <v>119</v>
      </c>
      <c r="H49" t="s">
        <v>1</v>
      </c>
      <c r="I49" t="s">
        <v>1</v>
      </c>
      <c r="J49" t="s">
        <v>1</v>
      </c>
      <c r="K49" s="25">
        <v>8.3012161254882812</v>
      </c>
      <c r="L49" s="25">
        <v>8.2902269999999998</v>
      </c>
      <c r="M49" s="25">
        <v>4.1514460000000003E-2</v>
      </c>
      <c r="N49" s="43"/>
      <c r="O49" s="45"/>
      <c r="P49" s="45"/>
      <c r="Q49" s="45"/>
      <c r="R49" s="45"/>
      <c r="S49" s="45"/>
      <c r="T49" s="45"/>
      <c r="U49" s="44" t="s">
        <v>1</v>
      </c>
      <c r="V49" s="46"/>
      <c r="W49" s="46"/>
      <c r="X49" s="46"/>
    </row>
    <row r="50" spans="1:24" s="51" customFormat="1" ht="16" x14ac:dyDescent="0.2">
      <c r="A50" s="48"/>
      <c r="B50">
        <v>34</v>
      </c>
      <c r="C50" t="s">
        <v>48</v>
      </c>
      <c r="D50" t="s">
        <v>142</v>
      </c>
      <c r="E50" s="41" t="s">
        <v>131</v>
      </c>
      <c r="F50" t="s">
        <v>136</v>
      </c>
      <c r="G50" t="s">
        <v>119</v>
      </c>
      <c r="H50" t="s">
        <v>1</v>
      </c>
      <c r="I50" t="s">
        <v>1</v>
      </c>
      <c r="J50" t="s">
        <v>1</v>
      </c>
      <c r="K50" s="25">
        <v>8.3251428604125977</v>
      </c>
      <c r="L50" s="25">
        <v>8.2902269999999998</v>
      </c>
      <c r="M50" s="25">
        <v>4.1514460000000003E-2</v>
      </c>
      <c r="N50" s="49"/>
      <c r="O50" s="50"/>
      <c r="P50" s="50"/>
      <c r="Q50" s="50"/>
      <c r="R50" s="50"/>
      <c r="S50" s="50"/>
      <c r="T50" s="50"/>
      <c r="U50" s="51" t="s">
        <v>1</v>
      </c>
      <c r="V50" s="52"/>
      <c r="W50" s="52"/>
      <c r="X50" s="52"/>
    </row>
    <row r="51" spans="1:24" ht="16" x14ac:dyDescent="0.2">
      <c r="A51" s="29" t="s">
        <v>122</v>
      </c>
      <c r="B51"/>
      <c r="C51"/>
      <c r="D51" t="s">
        <v>143</v>
      </c>
      <c r="E51"/>
      <c r="F51" t="s">
        <v>120</v>
      </c>
      <c r="G51" t="s">
        <v>119</v>
      </c>
      <c r="H51" t="s">
        <v>1</v>
      </c>
      <c r="I51" t="s">
        <v>1</v>
      </c>
      <c r="J51" t="s">
        <v>1</v>
      </c>
      <c r="K51" s="25">
        <v>22.859649658203125</v>
      </c>
      <c r="L51" s="25">
        <v>22.822020999999999</v>
      </c>
      <c r="M51" s="25">
        <v>0.14231479</v>
      </c>
      <c r="N51" s="6">
        <f>L51-L60</f>
        <v>14.835284</v>
      </c>
      <c r="O51" s="6">
        <f>SQRT(M51^2+M60^2)</f>
        <v>0.14317953205978159</v>
      </c>
      <c r="P51" s="34">
        <f t="shared" ref="P51" si="41">$P$3</f>
        <v>14.833861299999999</v>
      </c>
      <c r="Q51" s="6">
        <f t="shared" ref="Q51" si="42">N51-P51</f>
        <v>1.4227000000008871E-3</v>
      </c>
      <c r="R51" s="6">
        <f t="shared" ref="R51" si="43">O51</f>
        <v>0.14317953205978159</v>
      </c>
      <c r="S51" s="7">
        <f t="shared" ref="S51" si="44">2^(-Q51)</f>
        <v>0.99901434558296043</v>
      </c>
      <c r="T51" s="6">
        <f t="shared" ref="T51" si="45">LOG(S51,2)</f>
        <v>-1.4227000000008095E-3</v>
      </c>
      <c r="U51" s="1" t="s">
        <v>1</v>
      </c>
    </row>
    <row r="52" spans="1:24" ht="16" x14ac:dyDescent="0.2">
      <c r="A52" s="29" t="s">
        <v>127</v>
      </c>
      <c r="B52"/>
      <c r="C52"/>
      <c r="D52" t="s">
        <v>143</v>
      </c>
      <c r="E52"/>
      <c r="F52" t="s">
        <v>120</v>
      </c>
      <c r="G52" t="s">
        <v>119</v>
      </c>
      <c r="H52" t="s">
        <v>1</v>
      </c>
      <c r="I52" t="s">
        <v>1</v>
      </c>
      <c r="J52" t="s">
        <v>1</v>
      </c>
      <c r="K52" s="25">
        <v>22.6646728515625</v>
      </c>
      <c r="L52" s="25">
        <v>22.822020999999999</v>
      </c>
      <c r="M52" s="25">
        <v>0.14231479</v>
      </c>
      <c r="N52" s="9"/>
      <c r="O52" s="9"/>
      <c r="P52" s="6"/>
      <c r="Q52" s="9"/>
      <c r="R52" s="9"/>
      <c r="S52" s="8"/>
      <c r="T52" s="9"/>
      <c r="U52" s="1" t="s">
        <v>1</v>
      </c>
    </row>
    <row r="53" spans="1:24" ht="16" x14ac:dyDescent="0.2">
      <c r="A53" s="29"/>
      <c r="B53"/>
      <c r="C53"/>
      <c r="D53" t="s">
        <v>143</v>
      </c>
      <c r="E53"/>
      <c r="F53" t="s">
        <v>120</v>
      </c>
      <c r="G53" t="s">
        <v>119</v>
      </c>
      <c r="H53" t="s">
        <v>1</v>
      </c>
      <c r="I53" t="s">
        <v>1</v>
      </c>
      <c r="J53" t="s">
        <v>1</v>
      </c>
      <c r="K53" s="25">
        <v>22.941740036010742</v>
      </c>
      <c r="L53" s="25">
        <v>22.822020999999999</v>
      </c>
      <c r="M53" s="25">
        <v>0.14231479</v>
      </c>
      <c r="N53" s="9"/>
      <c r="O53" s="9"/>
      <c r="P53" s="6"/>
      <c r="Q53" s="9"/>
      <c r="R53" s="9"/>
      <c r="S53" s="8"/>
      <c r="T53" s="9"/>
      <c r="U53" s="1" t="s">
        <v>1</v>
      </c>
    </row>
    <row r="54" spans="1:24" ht="16" x14ac:dyDescent="0.2">
      <c r="A54" s="29"/>
      <c r="B54"/>
      <c r="C54"/>
      <c r="D54" t="s">
        <v>143</v>
      </c>
      <c r="E54"/>
      <c r="F54" t="s">
        <v>103</v>
      </c>
      <c r="G54" t="s">
        <v>119</v>
      </c>
      <c r="H54" t="s">
        <v>1</v>
      </c>
      <c r="I54" t="s">
        <v>1</v>
      </c>
      <c r="J54" t="s">
        <v>1</v>
      </c>
      <c r="K54" s="25">
        <v>25.372917175292969</v>
      </c>
      <c r="L54" s="25">
        <v>25.147338999999999</v>
      </c>
      <c r="M54" s="25">
        <v>0.2604882</v>
      </c>
      <c r="N54" s="9">
        <f>L54-L60</f>
        <v>17.160601999999997</v>
      </c>
      <c r="O54" s="9">
        <f>SQRT(M54^2+M60^2)</f>
        <v>0.26096164715788012</v>
      </c>
      <c r="P54" s="34">
        <f t="shared" ref="P54" si="46">$P$6</f>
        <v>17.212896300000001</v>
      </c>
      <c r="Q54" s="9">
        <f t="shared" ref="Q54" si="47">N54-P54</f>
        <v>-5.2294300000003346E-2</v>
      </c>
      <c r="R54" s="9">
        <f t="shared" ref="R54" si="48">O54</f>
        <v>0.26096164715788012</v>
      </c>
      <c r="S54" s="8">
        <f t="shared" ref="S54" si="49">2^(-Q54)</f>
        <v>1.0369126025822701</v>
      </c>
      <c r="T54" s="9">
        <f t="shared" ref="T54" si="50">LOG(S54,2)</f>
        <v>5.2294300000003228E-2</v>
      </c>
    </row>
    <row r="55" spans="1:24" ht="16" x14ac:dyDescent="0.2">
      <c r="A55" s="29"/>
      <c r="B55"/>
      <c r="C55"/>
      <c r="D55" t="s">
        <v>143</v>
      </c>
      <c r="E55"/>
      <c r="F55" t="s">
        <v>103</v>
      </c>
      <c r="G55" t="s">
        <v>119</v>
      </c>
      <c r="H55" t="s">
        <v>1</v>
      </c>
      <c r="I55" t="s">
        <v>1</v>
      </c>
      <c r="J55" t="s">
        <v>1</v>
      </c>
      <c r="K55" s="25">
        <v>25.206855773925781</v>
      </c>
      <c r="L55" s="25">
        <v>25.147338999999999</v>
      </c>
      <c r="M55" s="25">
        <v>0.2604882</v>
      </c>
      <c r="N55" s="9"/>
      <c r="O55" s="9"/>
      <c r="P55" s="6"/>
      <c r="Q55" s="9"/>
      <c r="R55" s="9"/>
      <c r="S55" s="8"/>
      <c r="T55" s="9"/>
    </row>
    <row r="56" spans="1:24" ht="16" x14ac:dyDescent="0.2">
      <c r="A56" s="29"/>
      <c r="B56"/>
      <c r="C56"/>
      <c r="D56" t="s">
        <v>143</v>
      </c>
      <c r="E56"/>
      <c r="F56" t="s">
        <v>103</v>
      </c>
      <c r="G56" t="s">
        <v>119</v>
      </c>
      <c r="H56" t="s">
        <v>1</v>
      </c>
      <c r="I56" t="s">
        <v>1</v>
      </c>
      <c r="J56" t="s">
        <v>1</v>
      </c>
      <c r="K56" s="25">
        <v>24.862241744995117</v>
      </c>
      <c r="L56" s="25">
        <v>25.147338999999999</v>
      </c>
      <c r="M56" s="25">
        <v>0.2604882</v>
      </c>
      <c r="N56" s="9"/>
      <c r="O56" s="9"/>
      <c r="P56" s="6"/>
      <c r="Q56" s="9"/>
      <c r="R56" s="9"/>
      <c r="S56" s="8"/>
      <c r="T56" s="9"/>
    </row>
    <row r="57" spans="1:24" ht="16" x14ac:dyDescent="0.2">
      <c r="A57" s="29"/>
      <c r="B57">
        <v>37</v>
      </c>
      <c r="C57" t="s">
        <v>45</v>
      </c>
      <c r="D57" t="s">
        <v>143</v>
      </c>
      <c r="E57"/>
      <c r="F57" t="s">
        <v>139</v>
      </c>
      <c r="G57" t="s">
        <v>119</v>
      </c>
      <c r="H57" t="s">
        <v>1</v>
      </c>
      <c r="I57" t="s">
        <v>1</v>
      </c>
      <c r="J57" t="s">
        <v>1</v>
      </c>
      <c r="K57" s="25">
        <v>21.708456039428711</v>
      </c>
      <c r="L57" s="25">
        <v>21.791931000000002</v>
      </c>
      <c r="M57" s="25">
        <v>7.2305629999999996E-2</v>
      </c>
      <c r="N57" s="9">
        <f>L57-L60</f>
        <v>13.805194000000002</v>
      </c>
      <c r="O57" s="9">
        <f>SQRT(M57^2+M60^2)</f>
        <v>7.3993128585097837E-2</v>
      </c>
      <c r="P57" s="45">
        <f>P$9</f>
        <v>13.811976300000001</v>
      </c>
      <c r="Q57" s="9">
        <f t="shared" ref="Q57" si="51">N57-P57</f>
        <v>-6.7822999999993527E-3</v>
      </c>
      <c r="R57" s="9">
        <f t="shared" ref="R57" si="52">O57</f>
        <v>7.3993128585097837E-2</v>
      </c>
      <c r="S57" s="8">
        <f t="shared" ref="S57" si="53">2^(-Q57)</f>
        <v>1.0047121997810402</v>
      </c>
      <c r="T57" s="9">
        <f t="shared" ref="T57" si="54">LOG(S57,2)</f>
        <v>6.7822999999992816E-3</v>
      </c>
    </row>
    <row r="58" spans="1:24" ht="16" x14ac:dyDescent="0.2">
      <c r="A58" s="29"/>
      <c r="B58">
        <v>49</v>
      </c>
      <c r="C58" t="s">
        <v>78</v>
      </c>
      <c r="D58" t="s">
        <v>143</v>
      </c>
      <c r="E58"/>
      <c r="F58" t="s">
        <v>139</v>
      </c>
      <c r="G58" t="s">
        <v>119</v>
      </c>
      <c r="H58" t="s">
        <v>1</v>
      </c>
      <c r="I58" t="s">
        <v>1</v>
      </c>
      <c r="J58" t="s">
        <v>1</v>
      </c>
      <c r="K58" s="25">
        <v>21.835094451904297</v>
      </c>
      <c r="L58" s="25">
        <v>21.791931000000002</v>
      </c>
      <c r="M58" s="25">
        <v>7.2305629999999996E-2</v>
      </c>
      <c r="N58" s="9"/>
      <c r="O58" s="9"/>
      <c r="P58" s="6"/>
      <c r="Q58" s="9"/>
      <c r="R58" s="9"/>
      <c r="S58" s="8"/>
      <c r="T58" s="9"/>
    </row>
    <row r="59" spans="1:24" ht="16" x14ac:dyDescent="0.2">
      <c r="A59" s="29"/>
      <c r="B59">
        <v>61</v>
      </c>
      <c r="C59" t="s">
        <v>77</v>
      </c>
      <c r="D59" t="s">
        <v>143</v>
      </c>
      <c r="E59"/>
      <c r="F59" t="s">
        <v>139</v>
      </c>
      <c r="G59" t="s">
        <v>119</v>
      </c>
      <c r="H59" t="s">
        <v>1</v>
      </c>
      <c r="I59" t="s">
        <v>1</v>
      </c>
      <c r="J59" t="s">
        <v>1</v>
      </c>
      <c r="K59" s="25">
        <v>21.832242965698242</v>
      </c>
      <c r="L59" s="25">
        <v>21.791931000000002</v>
      </c>
      <c r="M59" s="25">
        <v>7.2305629999999996E-2</v>
      </c>
      <c r="N59" s="9"/>
      <c r="O59" s="9"/>
      <c r="P59" s="6"/>
      <c r="Q59" s="9"/>
      <c r="R59" s="9"/>
      <c r="S59" s="8"/>
      <c r="T59" s="9"/>
    </row>
    <row r="60" spans="1:24" s="44" customFormat="1" ht="16" x14ac:dyDescent="0.2">
      <c r="A60" s="47"/>
      <c r="B60">
        <v>37</v>
      </c>
      <c r="C60" t="s">
        <v>45</v>
      </c>
      <c r="D60" t="s">
        <v>143</v>
      </c>
      <c r="E60" s="41" t="s">
        <v>132</v>
      </c>
      <c r="F60" t="s">
        <v>136</v>
      </c>
      <c r="G60" t="s">
        <v>119</v>
      </c>
      <c r="H60" t="s">
        <v>1</v>
      </c>
      <c r="I60" t="s">
        <v>1</v>
      </c>
      <c r="J60" t="s">
        <v>1</v>
      </c>
      <c r="K60" s="25">
        <v>7.9868083000183105</v>
      </c>
      <c r="L60" s="25">
        <v>7.9867369999999998</v>
      </c>
      <c r="M60" s="25">
        <v>1.5712382E-2</v>
      </c>
      <c r="N60" s="43"/>
      <c r="O60" s="43"/>
      <c r="P60" s="45"/>
      <c r="Q60" s="43"/>
      <c r="R60" s="43"/>
      <c r="S60" s="43"/>
      <c r="T60" s="43"/>
      <c r="U60" s="44" t="s">
        <v>1</v>
      </c>
      <c r="V60" s="46"/>
      <c r="W60" s="46"/>
      <c r="X60" s="46"/>
    </row>
    <row r="61" spans="1:24" s="44" customFormat="1" ht="16" x14ac:dyDescent="0.2">
      <c r="A61" s="47"/>
      <c r="B61">
        <v>49</v>
      </c>
      <c r="C61" t="s">
        <v>78</v>
      </c>
      <c r="D61" t="s">
        <v>143</v>
      </c>
      <c r="E61" s="41" t="s">
        <v>132</v>
      </c>
      <c r="F61" t="s">
        <v>136</v>
      </c>
      <c r="G61" t="s">
        <v>119</v>
      </c>
      <c r="H61" t="s">
        <v>1</v>
      </c>
      <c r="I61" t="s">
        <v>1</v>
      </c>
      <c r="J61" t="s">
        <v>1</v>
      </c>
      <c r="K61" s="25">
        <v>7.9709892272949219</v>
      </c>
      <c r="L61" s="25">
        <v>7.9867369999999998</v>
      </c>
      <c r="M61" s="25">
        <v>1.5712382E-2</v>
      </c>
      <c r="N61" s="43"/>
      <c r="O61" s="45"/>
      <c r="P61" s="45"/>
      <c r="Q61" s="45"/>
      <c r="R61" s="45"/>
      <c r="S61" s="45"/>
      <c r="T61" s="45"/>
      <c r="U61" s="44" t="s">
        <v>1</v>
      </c>
      <c r="V61" s="46"/>
      <c r="W61" s="46"/>
      <c r="X61" s="46"/>
    </row>
    <row r="62" spans="1:24" s="51" customFormat="1" ht="16" x14ac:dyDescent="0.2">
      <c r="A62" s="48"/>
      <c r="B62">
        <v>61</v>
      </c>
      <c r="C62" t="s">
        <v>77</v>
      </c>
      <c r="D62" t="s">
        <v>143</v>
      </c>
      <c r="E62" s="41" t="s">
        <v>132</v>
      </c>
      <c r="F62" t="s">
        <v>136</v>
      </c>
      <c r="G62" t="s">
        <v>119</v>
      </c>
      <c r="H62" t="s">
        <v>1</v>
      </c>
      <c r="I62" t="s">
        <v>1</v>
      </c>
      <c r="J62" t="s">
        <v>1</v>
      </c>
      <c r="K62" s="25">
        <v>8.0024137496948242</v>
      </c>
      <c r="L62" s="25">
        <v>7.9867369999999998</v>
      </c>
      <c r="M62" s="25">
        <v>1.5712382E-2</v>
      </c>
      <c r="N62" s="43"/>
      <c r="O62" s="45"/>
      <c r="P62" s="50"/>
      <c r="Q62" s="45"/>
      <c r="R62" s="45"/>
      <c r="S62" s="45"/>
      <c r="T62" s="45"/>
      <c r="U62" s="51" t="s">
        <v>1</v>
      </c>
      <c r="V62" s="52"/>
      <c r="W62" s="52"/>
      <c r="X62" s="52"/>
    </row>
    <row r="63" spans="1:24" s="13" customFormat="1" ht="16" x14ac:dyDescent="0.2">
      <c r="A63" s="27" t="s">
        <v>122</v>
      </c>
      <c r="B63"/>
      <c r="C63"/>
      <c r="D63" t="s">
        <v>144</v>
      </c>
      <c r="E63"/>
      <c r="F63" t="s">
        <v>120</v>
      </c>
      <c r="G63" t="s">
        <v>119</v>
      </c>
      <c r="H63" t="s">
        <v>1</v>
      </c>
      <c r="I63" t="s">
        <v>1</v>
      </c>
      <c r="J63" t="s">
        <v>1</v>
      </c>
      <c r="K63" s="25">
        <v>22.229618072509766</v>
      </c>
      <c r="L63" s="25">
        <v>22.271087999999999</v>
      </c>
      <c r="M63" s="25">
        <v>7.8869099999999998E-2</v>
      </c>
      <c r="N63" s="9">
        <f>L63-L72</f>
        <v>14.138234499999999</v>
      </c>
      <c r="O63" s="9">
        <f>SQRT(M63^2+M72^2)</f>
        <v>0.25097728357178084</v>
      </c>
      <c r="P63" s="18">
        <f t="shared" ref="P63" si="55">$P$3</f>
        <v>14.833861299999999</v>
      </c>
      <c r="Q63" s="9">
        <f t="shared" ref="Q63" si="56">N63-P63</f>
        <v>-0.69562679999999943</v>
      </c>
      <c r="R63" s="9">
        <f t="shared" ref="R63" si="57">O63</f>
        <v>0.25097728357178084</v>
      </c>
      <c r="S63" s="8">
        <f t="shared" ref="S63" si="58">2^(-Q63)</f>
        <v>1.6195879339699892</v>
      </c>
      <c r="T63" s="9">
        <f t="shared" ref="T63" si="59">LOG(S63,2)</f>
        <v>0.69562679999999943</v>
      </c>
      <c r="U63" s="13" t="s">
        <v>1</v>
      </c>
    </row>
    <row r="64" spans="1:24" ht="16" x14ac:dyDescent="0.2">
      <c r="A64" s="29" t="s">
        <v>128</v>
      </c>
      <c r="B64"/>
      <c r="C64"/>
      <c r="D64" t="s">
        <v>144</v>
      </c>
      <c r="E64"/>
      <c r="F64" t="s">
        <v>120</v>
      </c>
      <c r="G64" t="s">
        <v>119</v>
      </c>
      <c r="H64" t="s">
        <v>1</v>
      </c>
      <c r="I64" t="s">
        <v>1</v>
      </c>
      <c r="J64" t="s">
        <v>1</v>
      </c>
      <c r="K64" s="25">
        <v>22.362039566040039</v>
      </c>
      <c r="L64" s="25">
        <v>22.271087999999999</v>
      </c>
      <c r="M64" s="25">
        <v>7.8869099999999998E-2</v>
      </c>
      <c r="N64" s="9"/>
      <c r="O64" s="9"/>
      <c r="P64" s="6"/>
      <c r="Q64" s="9"/>
      <c r="R64" s="9"/>
      <c r="S64" s="8"/>
      <c r="T64" s="9"/>
      <c r="U64" s="1" t="s">
        <v>1</v>
      </c>
    </row>
    <row r="65" spans="1:24" ht="16" x14ac:dyDescent="0.2">
      <c r="A65" s="29"/>
      <c r="B65"/>
      <c r="C65"/>
      <c r="D65" t="s">
        <v>144</v>
      </c>
      <c r="E65"/>
      <c r="F65" t="s">
        <v>120</v>
      </c>
      <c r="G65" t="s">
        <v>119</v>
      </c>
      <c r="H65" t="s">
        <v>1</v>
      </c>
      <c r="I65" t="s">
        <v>1</v>
      </c>
      <c r="J65" t="s">
        <v>1</v>
      </c>
      <c r="K65" s="25">
        <v>22.221603393554688</v>
      </c>
      <c r="L65" s="25">
        <v>22.271087999999999</v>
      </c>
      <c r="M65" s="25">
        <v>7.8869099999999998E-2</v>
      </c>
      <c r="N65" s="9"/>
      <c r="O65" s="9"/>
      <c r="P65" s="6"/>
      <c r="Q65" s="9"/>
      <c r="R65" s="9"/>
      <c r="S65" s="8"/>
      <c r="T65" s="9"/>
      <c r="U65" s="1" t="s">
        <v>1</v>
      </c>
    </row>
    <row r="66" spans="1:24" ht="16" x14ac:dyDescent="0.2">
      <c r="A66" s="29"/>
      <c r="B66"/>
      <c r="C66"/>
      <c r="D66" t="s">
        <v>144</v>
      </c>
      <c r="E66"/>
      <c r="F66" t="s">
        <v>103</v>
      </c>
      <c r="G66" t="s">
        <v>119</v>
      </c>
      <c r="H66" t="s">
        <v>1</v>
      </c>
      <c r="I66" t="s">
        <v>1</v>
      </c>
      <c r="J66" t="s">
        <v>1</v>
      </c>
      <c r="K66" s="25">
        <v>24.433736801147461</v>
      </c>
      <c r="L66" s="25">
        <v>24.290728000000001</v>
      </c>
      <c r="M66" s="25">
        <v>0.16142782999999999</v>
      </c>
      <c r="N66" s="9">
        <f>L66-L72</f>
        <v>16.157874500000002</v>
      </c>
      <c r="O66" s="9">
        <f>SQRT(M66^2+M72^2)</f>
        <v>0.2877988989429407</v>
      </c>
      <c r="P66" s="34">
        <f t="shared" ref="P66" si="60">$P$6</f>
        <v>17.212896300000001</v>
      </c>
      <c r="Q66" s="9">
        <f t="shared" ref="Q66" si="61">N66-P66</f>
        <v>-1.0550217999999987</v>
      </c>
      <c r="R66" s="9">
        <f t="shared" ref="R66" si="62">O66</f>
        <v>0.2877988989429407</v>
      </c>
      <c r="S66" s="8">
        <f t="shared" ref="S66" si="63">2^(-Q66)</f>
        <v>2.0777496024189994</v>
      </c>
      <c r="T66" s="9">
        <f t="shared" ref="T66" si="64">LOG(S66,2)</f>
        <v>1.0550217999999987</v>
      </c>
    </row>
    <row r="67" spans="1:24" ht="16" x14ac:dyDescent="0.2">
      <c r="A67" s="29"/>
      <c r="B67"/>
      <c r="C67"/>
      <c r="D67" t="s">
        <v>144</v>
      </c>
      <c r="E67"/>
      <c r="F67" t="s">
        <v>103</v>
      </c>
      <c r="G67" t="s">
        <v>119</v>
      </c>
      <c r="H67" t="s">
        <v>1</v>
      </c>
      <c r="I67" t="s">
        <v>1</v>
      </c>
      <c r="J67" t="s">
        <v>1</v>
      </c>
      <c r="K67" s="25">
        <v>24.322761535644531</v>
      </c>
      <c r="L67" s="25">
        <v>24.290728000000001</v>
      </c>
      <c r="M67" s="25">
        <v>0.16142782999999999</v>
      </c>
      <c r="N67" s="9"/>
      <c r="O67" s="9"/>
      <c r="P67" s="6"/>
      <c r="Q67" s="9"/>
      <c r="R67" s="9"/>
      <c r="S67" s="8"/>
      <c r="T67" s="9"/>
    </row>
    <row r="68" spans="1:24" ht="16" x14ac:dyDescent="0.2">
      <c r="A68" s="29"/>
      <c r="B68"/>
      <c r="C68"/>
      <c r="D68" t="s">
        <v>144</v>
      </c>
      <c r="E68"/>
      <c r="F68" t="s">
        <v>103</v>
      </c>
      <c r="G68" t="s">
        <v>119</v>
      </c>
      <c r="H68" t="s">
        <v>1</v>
      </c>
      <c r="I68" t="s">
        <v>1</v>
      </c>
      <c r="J68" t="s">
        <v>1</v>
      </c>
      <c r="K68" s="25">
        <v>24.115684509277344</v>
      </c>
      <c r="L68" s="25">
        <v>24.290728000000001</v>
      </c>
      <c r="M68" s="25">
        <v>0.16142782999999999</v>
      </c>
      <c r="N68" s="9"/>
      <c r="O68" s="9"/>
      <c r="P68" s="6"/>
      <c r="Q68" s="9"/>
      <c r="R68" s="9"/>
      <c r="S68" s="8"/>
      <c r="T68" s="9"/>
    </row>
    <row r="69" spans="1:24" ht="16" x14ac:dyDescent="0.2">
      <c r="A69" s="29"/>
      <c r="B69">
        <v>40</v>
      </c>
      <c r="C69" t="s">
        <v>4</v>
      </c>
      <c r="D69" t="s">
        <v>144</v>
      </c>
      <c r="E69"/>
      <c r="F69" t="s">
        <v>139</v>
      </c>
      <c r="G69" t="s">
        <v>119</v>
      </c>
      <c r="H69" t="s">
        <v>1</v>
      </c>
      <c r="I69" t="s">
        <v>1</v>
      </c>
      <c r="J69" t="s">
        <v>1</v>
      </c>
      <c r="K69" s="25">
        <v>21.855802536010742</v>
      </c>
      <c r="L69" s="25">
        <v>22.140356000000001</v>
      </c>
      <c r="M69" s="25">
        <v>0.25313930000000001</v>
      </c>
      <c r="N69" s="9">
        <f>L69-L72</f>
        <v>14.007502500000001</v>
      </c>
      <c r="O69" s="9">
        <f>SQRT(M69^2+M72^2)</f>
        <v>0.34763309269796239</v>
      </c>
      <c r="P69" s="45">
        <f>P$9</f>
        <v>13.811976300000001</v>
      </c>
      <c r="Q69" s="9">
        <f t="shared" ref="Q69" si="65">N69-P69</f>
        <v>0.19552619999999976</v>
      </c>
      <c r="R69" s="9">
        <f t="shared" ref="R69" si="66">O69</f>
        <v>0.34763309269796239</v>
      </c>
      <c r="S69" s="8">
        <f t="shared" ref="S69" si="67">2^(-Q69)</f>
        <v>0.87325433223857329</v>
      </c>
      <c r="T69" s="9">
        <f t="shared" ref="T69" si="68">LOG(S69,2)</f>
        <v>-0.19552619999999979</v>
      </c>
    </row>
    <row r="70" spans="1:24" ht="16" x14ac:dyDescent="0.2">
      <c r="A70" s="29"/>
      <c r="B70">
        <v>52</v>
      </c>
      <c r="C70" t="s">
        <v>30</v>
      </c>
      <c r="D70" t="s">
        <v>144</v>
      </c>
      <c r="E70"/>
      <c r="F70" t="s">
        <v>139</v>
      </c>
      <c r="G70" t="s">
        <v>119</v>
      </c>
      <c r="H70" t="s">
        <v>1</v>
      </c>
      <c r="I70" t="s">
        <v>1</v>
      </c>
      <c r="J70" t="s">
        <v>1</v>
      </c>
      <c r="K70" s="25">
        <v>22.340524673461914</v>
      </c>
      <c r="L70" s="25">
        <v>22.140356000000001</v>
      </c>
      <c r="M70" s="25">
        <v>0.25313930000000001</v>
      </c>
      <c r="N70" s="9"/>
      <c r="O70" s="9"/>
      <c r="P70" s="6"/>
      <c r="Q70" s="9"/>
      <c r="R70" s="9"/>
      <c r="S70" s="8"/>
      <c r="T70" s="9"/>
    </row>
    <row r="71" spans="1:24" ht="16" x14ac:dyDescent="0.2">
      <c r="A71" s="29"/>
      <c r="B71">
        <v>64</v>
      </c>
      <c r="C71" t="s">
        <v>29</v>
      </c>
      <c r="D71" t="s">
        <v>144</v>
      </c>
      <c r="E71"/>
      <c r="F71" t="s">
        <v>139</v>
      </c>
      <c r="G71" t="s">
        <v>119</v>
      </c>
      <c r="H71" t="s">
        <v>1</v>
      </c>
      <c r="I71" t="s">
        <v>1</v>
      </c>
      <c r="J71" t="s">
        <v>1</v>
      </c>
      <c r="K71" s="25">
        <v>22.224740982055664</v>
      </c>
      <c r="L71" s="25">
        <v>22.140356000000001</v>
      </c>
      <c r="M71" s="25">
        <v>0.25313930000000001</v>
      </c>
      <c r="N71" s="9"/>
      <c r="O71" s="9"/>
      <c r="P71" s="6"/>
      <c r="Q71" s="9"/>
      <c r="R71" s="9"/>
      <c r="S71" s="8"/>
      <c r="T71" s="9"/>
    </row>
    <row r="72" spans="1:24" s="44" customFormat="1" ht="16" x14ac:dyDescent="0.2">
      <c r="A72" s="47"/>
      <c r="B72">
        <v>40</v>
      </c>
      <c r="C72" t="s">
        <v>4</v>
      </c>
      <c r="D72" t="s">
        <v>144</v>
      </c>
      <c r="E72" s="41" t="s">
        <v>133</v>
      </c>
      <c r="F72" t="s">
        <v>136</v>
      </c>
      <c r="G72" t="s">
        <v>119</v>
      </c>
      <c r="H72" t="s">
        <v>1</v>
      </c>
      <c r="I72" t="s">
        <v>1</v>
      </c>
      <c r="J72" t="s">
        <v>1</v>
      </c>
      <c r="K72" s="25">
        <v>8.0686979293823242</v>
      </c>
      <c r="L72" s="25">
        <v>8.1328534999999995</v>
      </c>
      <c r="M72" s="25">
        <v>0.23826301</v>
      </c>
      <c r="N72" s="43"/>
      <c r="O72" s="43"/>
      <c r="P72" s="45"/>
      <c r="Q72" s="43"/>
      <c r="R72" s="43"/>
      <c r="S72" s="43"/>
      <c r="T72" s="43"/>
      <c r="U72" s="44" t="s">
        <v>1</v>
      </c>
      <c r="V72" s="46"/>
      <c r="W72" s="46"/>
      <c r="X72" s="46"/>
    </row>
    <row r="73" spans="1:24" s="44" customFormat="1" ht="16" x14ac:dyDescent="0.2">
      <c r="A73" s="47"/>
      <c r="B73">
        <v>52</v>
      </c>
      <c r="C73" t="s">
        <v>30</v>
      </c>
      <c r="D73" t="s">
        <v>144</v>
      </c>
      <c r="E73" s="41" t="s">
        <v>133</v>
      </c>
      <c r="F73" t="s">
        <v>136</v>
      </c>
      <c r="G73" t="s">
        <v>119</v>
      </c>
      <c r="H73" t="s">
        <v>1</v>
      </c>
      <c r="I73" t="s">
        <v>1</v>
      </c>
      <c r="J73" t="s">
        <v>1</v>
      </c>
      <c r="K73" s="25">
        <v>7.9332365989685059</v>
      </c>
      <c r="L73" s="25">
        <v>8.1328534999999995</v>
      </c>
      <c r="M73" s="25">
        <v>0.23826301</v>
      </c>
      <c r="N73" s="43"/>
      <c r="O73" s="45"/>
      <c r="P73" s="45"/>
      <c r="Q73" s="45"/>
      <c r="R73" s="45"/>
      <c r="S73" s="45"/>
      <c r="T73" s="45"/>
      <c r="U73" s="44" t="s">
        <v>1</v>
      </c>
      <c r="V73" s="46"/>
      <c r="W73" s="46"/>
      <c r="X73" s="46"/>
    </row>
    <row r="74" spans="1:24" s="51" customFormat="1" ht="16" x14ac:dyDescent="0.2">
      <c r="A74" s="48"/>
      <c r="B74">
        <v>64</v>
      </c>
      <c r="C74" t="s">
        <v>29</v>
      </c>
      <c r="D74" t="s">
        <v>144</v>
      </c>
      <c r="E74" s="41" t="s">
        <v>133</v>
      </c>
      <c r="F74" t="s">
        <v>136</v>
      </c>
      <c r="G74" t="s">
        <v>119</v>
      </c>
      <c r="H74" t="s">
        <v>1</v>
      </c>
      <c r="I74" t="s">
        <v>1</v>
      </c>
      <c r="J74" t="s">
        <v>1</v>
      </c>
      <c r="K74" s="25">
        <v>8.3966255187988281</v>
      </c>
      <c r="L74" s="25">
        <v>8.1328534999999995</v>
      </c>
      <c r="M74" s="25">
        <v>0.23826301</v>
      </c>
      <c r="N74" s="43"/>
      <c r="O74" s="45"/>
      <c r="P74" s="50"/>
      <c r="Q74" s="45"/>
      <c r="R74" s="45"/>
      <c r="S74" s="45"/>
      <c r="T74" s="45"/>
      <c r="U74" s="51" t="s">
        <v>1</v>
      </c>
      <c r="V74" s="52"/>
      <c r="W74" s="52"/>
      <c r="X74" s="52"/>
    </row>
    <row r="75" spans="1:24" s="35" customFormat="1" ht="16" x14ac:dyDescent="0.2">
      <c r="A75" s="35" t="s">
        <v>110</v>
      </c>
      <c r="B75">
        <v>85</v>
      </c>
      <c r="C75" t="s">
        <v>135</v>
      </c>
      <c r="D75" t="s">
        <v>110</v>
      </c>
      <c r="E75"/>
      <c r="F75" t="s">
        <v>136</v>
      </c>
      <c r="G75" t="s">
        <v>119</v>
      </c>
      <c r="H75" t="s">
        <v>1</v>
      </c>
      <c r="I75" t="s">
        <v>1</v>
      </c>
      <c r="J75" t="s">
        <v>1</v>
      </c>
      <c r="K75" s="25">
        <v>38.891910552978516</v>
      </c>
      <c r="L75" t="s">
        <v>1</v>
      </c>
      <c r="M75" t="s">
        <v>1</v>
      </c>
      <c r="N75" s="14"/>
      <c r="O75" s="38"/>
      <c r="P75" s="38"/>
      <c r="Q75" s="38"/>
      <c r="R75" s="38"/>
      <c r="S75" s="39"/>
      <c r="T75" s="38"/>
    </row>
    <row r="76" spans="1:24" ht="16" x14ac:dyDescent="0.2">
      <c r="B76">
        <v>86</v>
      </c>
      <c r="C76" t="s">
        <v>137</v>
      </c>
      <c r="D76" t="s">
        <v>110</v>
      </c>
      <c r="E76"/>
      <c r="F76" t="s">
        <v>136</v>
      </c>
      <c r="G76" t="s">
        <v>119</v>
      </c>
      <c r="H76" t="s">
        <v>1</v>
      </c>
      <c r="I76" t="s">
        <v>1</v>
      </c>
      <c r="J76" t="s">
        <v>1</v>
      </c>
      <c r="K76" t="s">
        <v>111</v>
      </c>
      <c r="L76" t="s">
        <v>1</v>
      </c>
      <c r="M76" t="s">
        <v>1</v>
      </c>
      <c r="N76" s="9"/>
      <c r="O76" s="6"/>
      <c r="P76" s="6"/>
      <c r="Q76" s="9"/>
      <c r="R76" s="9"/>
      <c r="S76" s="8"/>
      <c r="T76" s="9"/>
    </row>
    <row r="77" spans="1:24" ht="16" x14ac:dyDescent="0.2">
      <c r="B77">
        <v>87</v>
      </c>
      <c r="C77" t="s">
        <v>138</v>
      </c>
      <c r="D77" t="s">
        <v>110</v>
      </c>
      <c r="E77"/>
      <c r="F77" t="s">
        <v>136</v>
      </c>
      <c r="G77" t="s">
        <v>119</v>
      </c>
      <c r="H77" t="s">
        <v>1</v>
      </c>
      <c r="I77" t="s">
        <v>1</v>
      </c>
      <c r="J77" t="s">
        <v>1</v>
      </c>
      <c r="K77" t="s">
        <v>111</v>
      </c>
      <c r="L77" t="s">
        <v>1</v>
      </c>
      <c r="M77" t="s">
        <v>1</v>
      </c>
      <c r="N77" s="9"/>
      <c r="O77" s="6"/>
      <c r="P77" s="6"/>
      <c r="Q77" s="9"/>
      <c r="R77" s="9"/>
      <c r="S77" s="8"/>
      <c r="T77" s="9"/>
    </row>
    <row r="78" spans="1:24" ht="16" x14ac:dyDescent="0.2">
      <c r="B78">
        <v>85</v>
      </c>
      <c r="C78" t="s">
        <v>135</v>
      </c>
      <c r="D78" t="s">
        <v>110</v>
      </c>
      <c r="E78"/>
      <c r="F78" t="s">
        <v>139</v>
      </c>
      <c r="G78" t="s">
        <v>119</v>
      </c>
      <c r="H78" t="s">
        <v>1</v>
      </c>
      <c r="I78" t="s">
        <v>1</v>
      </c>
      <c r="J78" t="s">
        <v>1</v>
      </c>
      <c r="K78" s="25">
        <v>36.806144714355469</v>
      </c>
      <c r="L78" s="25">
        <v>38.591907999999997</v>
      </c>
      <c r="M78" s="25">
        <v>1.5638334</v>
      </c>
      <c r="N78" s="9"/>
      <c r="O78" s="6"/>
    </row>
    <row r="79" spans="1:24" ht="16" x14ac:dyDescent="0.2">
      <c r="B79">
        <v>86</v>
      </c>
      <c r="C79" t="s">
        <v>137</v>
      </c>
      <c r="D79" t="s">
        <v>110</v>
      </c>
      <c r="E79"/>
      <c r="F79" t="s">
        <v>139</v>
      </c>
      <c r="G79" t="s">
        <v>119</v>
      </c>
      <c r="H79" t="s">
        <v>1</v>
      </c>
      <c r="I79" t="s">
        <v>1</v>
      </c>
      <c r="J79" t="s">
        <v>1</v>
      </c>
      <c r="K79" s="25">
        <v>39.252685546875</v>
      </c>
      <c r="L79" s="25">
        <v>38.591907999999997</v>
      </c>
      <c r="M79" s="25">
        <v>1.5638334</v>
      </c>
      <c r="N79" s="9"/>
      <c r="O79" s="6"/>
    </row>
    <row r="80" spans="1:24" ht="16" x14ac:dyDescent="0.2">
      <c r="B80">
        <v>87</v>
      </c>
      <c r="C80" t="s">
        <v>138</v>
      </c>
      <c r="D80" t="s">
        <v>110</v>
      </c>
      <c r="E80"/>
      <c r="F80" t="s">
        <v>139</v>
      </c>
      <c r="G80" t="s">
        <v>119</v>
      </c>
      <c r="H80" t="s">
        <v>1</v>
      </c>
      <c r="I80" t="s">
        <v>1</v>
      </c>
      <c r="J80" t="s">
        <v>1</v>
      </c>
      <c r="K80" s="25">
        <v>39.716884613037109</v>
      </c>
      <c r="L80" s="25">
        <v>38.591907999999997</v>
      </c>
      <c r="M80" s="25">
        <v>1.5638334</v>
      </c>
      <c r="N80" s="9"/>
      <c r="O80" s="6"/>
    </row>
    <row r="81" spans="1:25" ht="16" x14ac:dyDescent="0.2">
      <c r="D81" t="s">
        <v>110</v>
      </c>
      <c r="E81"/>
      <c r="F81" t="s">
        <v>103</v>
      </c>
      <c r="G81" t="s">
        <v>119</v>
      </c>
      <c r="H81" t="s">
        <v>1</v>
      </c>
      <c r="I81" t="s">
        <v>1</v>
      </c>
      <c r="J81" t="s">
        <v>1</v>
      </c>
      <c r="K81" t="s">
        <v>111</v>
      </c>
      <c r="L81" t="s">
        <v>1</v>
      </c>
      <c r="M81" t="s">
        <v>1</v>
      </c>
    </row>
    <row r="82" spans="1:25" s="10" customFormat="1" ht="16" x14ac:dyDescent="0.2">
      <c r="A82" s="2"/>
      <c r="B82" s="1"/>
      <c r="C82" s="1"/>
      <c r="D82" t="s">
        <v>110</v>
      </c>
      <c r="E82"/>
      <c r="F82" t="s">
        <v>103</v>
      </c>
      <c r="G82" t="s">
        <v>119</v>
      </c>
      <c r="H82" t="s">
        <v>1</v>
      </c>
      <c r="I82" t="s">
        <v>1</v>
      </c>
      <c r="J82" t="s">
        <v>1</v>
      </c>
      <c r="K82" t="s">
        <v>111</v>
      </c>
      <c r="L82" t="s">
        <v>1</v>
      </c>
      <c r="M82" t="s">
        <v>1</v>
      </c>
      <c r="N82" s="2"/>
      <c r="O82" s="2"/>
      <c r="P82" s="2"/>
      <c r="Q82" s="2"/>
      <c r="R82" s="2"/>
      <c r="S82" s="3"/>
      <c r="T82" s="2"/>
      <c r="U82" s="1"/>
      <c r="V82" s="1"/>
      <c r="W82" s="1"/>
      <c r="X82" s="1"/>
      <c r="Y82" s="1"/>
    </row>
    <row r="83" spans="1:25" s="13" customFormat="1" ht="16" x14ac:dyDescent="0.2">
      <c r="A83" s="2"/>
      <c r="B83" s="1"/>
      <c r="C83" s="1"/>
      <c r="D83" t="s">
        <v>110</v>
      </c>
      <c r="E83"/>
      <c r="F83" t="s">
        <v>103</v>
      </c>
      <c r="G83" t="s">
        <v>119</v>
      </c>
      <c r="H83" t="s">
        <v>1</v>
      </c>
      <c r="I83" t="s">
        <v>1</v>
      </c>
      <c r="J83" t="s">
        <v>1</v>
      </c>
      <c r="K83" t="s">
        <v>111</v>
      </c>
      <c r="L83" t="s">
        <v>1</v>
      </c>
      <c r="M83" t="s">
        <v>1</v>
      </c>
      <c r="N83" s="2"/>
      <c r="O83" s="2"/>
      <c r="P83" s="2"/>
      <c r="Q83" s="2"/>
      <c r="R83" s="2"/>
      <c r="S83" s="3"/>
      <c r="T83" s="2"/>
      <c r="U83" s="1"/>
      <c r="V83" s="1"/>
      <c r="W83" s="1"/>
      <c r="X83" s="1"/>
      <c r="Y83" s="1"/>
    </row>
    <row r="88" spans="1:25" s="10" customFormat="1" x14ac:dyDescent="0.15">
      <c r="A88" s="2"/>
      <c r="B88" s="1"/>
      <c r="C88" s="1"/>
      <c r="D88" s="15"/>
      <c r="E88" s="1"/>
      <c r="F88" s="1"/>
      <c r="G88" s="1"/>
      <c r="H88" s="1"/>
      <c r="I88" s="1"/>
      <c r="J88" s="1"/>
      <c r="K88" s="24"/>
      <c r="L88" s="24"/>
      <c r="M88" s="15"/>
      <c r="N88" s="2"/>
      <c r="O88" s="2"/>
      <c r="P88" s="2"/>
      <c r="Q88" s="2"/>
      <c r="R88" s="2"/>
      <c r="S88" s="3"/>
      <c r="T88" s="2"/>
      <c r="U88" s="1"/>
      <c r="V88" s="1"/>
      <c r="W88" s="1"/>
      <c r="X88" s="1"/>
      <c r="Y88" s="1"/>
    </row>
    <row r="89" spans="1:25" s="13" customFormat="1" x14ac:dyDescent="0.15">
      <c r="A89" s="2"/>
      <c r="B89" s="1"/>
      <c r="C89" s="1"/>
      <c r="D89" s="15"/>
      <c r="E89" s="1"/>
      <c r="F89" s="1"/>
      <c r="G89" s="1"/>
      <c r="H89" s="1"/>
      <c r="I89" s="1"/>
      <c r="J89" s="1"/>
      <c r="K89" s="24"/>
      <c r="L89" s="24"/>
      <c r="M89" s="15"/>
      <c r="N89" s="2"/>
      <c r="O89" s="2"/>
      <c r="P89" s="2"/>
      <c r="Q89" s="2"/>
      <c r="R89" s="2"/>
      <c r="S89" s="3"/>
      <c r="T89" s="2"/>
      <c r="U89" s="1"/>
      <c r="V89" s="1"/>
      <c r="W89" s="1"/>
      <c r="X89" s="1"/>
      <c r="Y89" s="1"/>
    </row>
    <row r="94" spans="1:25" s="10" customFormat="1" x14ac:dyDescent="0.15">
      <c r="A94" s="2"/>
      <c r="B94" s="1"/>
      <c r="C94" s="1"/>
      <c r="D94" s="15"/>
      <c r="E94" s="1"/>
      <c r="F94" s="1"/>
      <c r="G94" s="1"/>
      <c r="H94" s="1"/>
      <c r="I94" s="1"/>
      <c r="J94" s="1"/>
      <c r="K94" s="24"/>
      <c r="L94" s="24"/>
      <c r="M94" s="15"/>
      <c r="N94" s="2"/>
      <c r="O94" s="2"/>
      <c r="P94" s="2"/>
      <c r="Q94" s="2"/>
      <c r="R94" s="2"/>
      <c r="S94" s="3"/>
      <c r="T94" s="2"/>
      <c r="U94" s="1"/>
      <c r="V94" s="1"/>
      <c r="W94" s="1"/>
      <c r="X94" s="1"/>
      <c r="Y94" s="1"/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1BF0C-ACF7-914F-AE7E-A97152EDDB7D}">
  <dimension ref="A1:Y94"/>
  <sheetViews>
    <sheetView topLeftCell="A45" zoomScale="139" zoomScaleNormal="100" workbookViewId="0">
      <selection activeCell="D63" sqref="D63:M65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1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8" width="12.1640625" style="2" customWidth="1"/>
    <col min="19" max="19" width="12.1640625" style="3" customWidth="1"/>
    <col min="20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H1" s="54" t="s">
        <v>112</v>
      </c>
      <c r="I1" s="54"/>
      <c r="J1" s="54"/>
      <c r="K1" s="54"/>
      <c r="L1" s="54"/>
      <c r="M1" s="54"/>
      <c r="N1" s="55" t="s">
        <v>113</v>
      </c>
      <c r="O1" s="55"/>
      <c r="P1" s="55"/>
      <c r="Q1" s="55"/>
      <c r="R1" s="32"/>
    </row>
    <row r="2" spans="1:24" x14ac:dyDescent="0.15">
      <c r="A2" s="22" t="s">
        <v>97</v>
      </c>
      <c r="B2" s="1" t="s">
        <v>99</v>
      </c>
      <c r="C2" s="1" t="s">
        <v>98</v>
      </c>
      <c r="D2" s="15" t="s">
        <v>134</v>
      </c>
      <c r="E2" s="1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2" t="s">
        <v>118</v>
      </c>
      <c r="S2" s="3" t="s">
        <v>87</v>
      </c>
      <c r="T2" s="2" t="s">
        <v>86</v>
      </c>
      <c r="U2" s="1" t="s">
        <v>85</v>
      </c>
      <c r="V2" s="1" t="s">
        <v>84</v>
      </c>
      <c r="W2" s="1" t="s">
        <v>83</v>
      </c>
      <c r="X2" s="1" t="s">
        <v>82</v>
      </c>
    </row>
    <row r="3" spans="1:24" s="13" customFormat="1" ht="16" x14ac:dyDescent="0.2">
      <c r="A3" s="19" t="s">
        <v>122</v>
      </c>
      <c r="B3"/>
      <c r="C3"/>
      <c r="D3" t="s">
        <v>70</v>
      </c>
      <c r="E3"/>
      <c r="F3" t="s">
        <v>120</v>
      </c>
      <c r="G3" t="s">
        <v>119</v>
      </c>
      <c r="H3" t="s">
        <v>1</v>
      </c>
      <c r="I3" t="s">
        <v>1</v>
      </c>
      <c r="J3" t="s">
        <v>1</v>
      </c>
      <c r="K3" s="25">
        <v>22.291599273681641</v>
      </c>
      <c r="L3" s="25">
        <v>22.092462999999999</v>
      </c>
      <c r="M3" s="25">
        <v>0.20360370999999999</v>
      </c>
      <c r="N3" s="9">
        <f>L3-L12</f>
        <v>14.416478999999999</v>
      </c>
      <c r="O3" s="9">
        <f>SQRT(M3^2+M12^2)</f>
        <v>0.20752354831089681</v>
      </c>
      <c r="P3" s="18">
        <f>N3</f>
        <v>14.416478999999999</v>
      </c>
      <c r="Q3" s="9">
        <f>N3-P3</f>
        <v>0</v>
      </c>
      <c r="R3" s="9">
        <f>O3</f>
        <v>0.20752354831089681</v>
      </c>
      <c r="S3" s="8">
        <f>2^(-Q3)</f>
        <v>1</v>
      </c>
      <c r="T3" s="9">
        <f>LOG(S3,2)</f>
        <v>0</v>
      </c>
      <c r="U3" s="13" t="s">
        <v>1</v>
      </c>
    </row>
    <row r="4" spans="1:24" ht="16" x14ac:dyDescent="0.2">
      <c r="A4" s="20" t="s">
        <v>102</v>
      </c>
      <c r="B4"/>
      <c r="C4"/>
      <c r="D4" t="s">
        <v>70</v>
      </c>
      <c r="E4"/>
      <c r="F4" t="s">
        <v>120</v>
      </c>
      <c r="G4" t="s">
        <v>119</v>
      </c>
      <c r="H4" t="s">
        <v>1</v>
      </c>
      <c r="I4" t="s">
        <v>1</v>
      </c>
      <c r="J4" t="s">
        <v>1</v>
      </c>
      <c r="K4" s="25">
        <v>22.101127624511719</v>
      </c>
      <c r="L4" s="25">
        <v>22.092462999999999</v>
      </c>
      <c r="M4" s="25">
        <v>0.20360370999999999</v>
      </c>
      <c r="N4" s="9"/>
      <c r="O4" s="9"/>
      <c r="P4" s="9"/>
      <c r="Q4" s="9"/>
      <c r="R4" s="9"/>
      <c r="S4" s="8"/>
      <c r="T4" s="9"/>
      <c r="U4" s="1" t="s">
        <v>1</v>
      </c>
    </row>
    <row r="5" spans="1:24" ht="16" x14ac:dyDescent="0.2">
      <c r="A5" s="2" t="s">
        <v>114</v>
      </c>
      <c r="B5"/>
      <c r="C5"/>
      <c r="D5" t="s">
        <v>70</v>
      </c>
      <c r="E5"/>
      <c r="F5" t="s">
        <v>120</v>
      </c>
      <c r="G5" t="s">
        <v>119</v>
      </c>
      <c r="H5" t="s">
        <v>1</v>
      </c>
      <c r="I5" t="s">
        <v>1</v>
      </c>
      <c r="J5" t="s">
        <v>1</v>
      </c>
      <c r="K5" s="25">
        <v>21.884668350219727</v>
      </c>
      <c r="L5" s="25">
        <v>22.092462999999999</v>
      </c>
      <c r="M5" s="25">
        <v>0.20360370999999999</v>
      </c>
      <c r="N5" s="9"/>
      <c r="O5" s="9"/>
      <c r="P5" s="9"/>
      <c r="Q5" s="9"/>
      <c r="R5" s="9"/>
      <c r="S5" s="8"/>
      <c r="T5" s="9"/>
    </row>
    <row r="6" spans="1:24" ht="16" x14ac:dyDescent="0.2">
      <c r="B6"/>
      <c r="C6"/>
      <c r="D6" t="s">
        <v>70</v>
      </c>
      <c r="E6"/>
      <c r="F6" t="s">
        <v>103</v>
      </c>
      <c r="G6" t="s">
        <v>119</v>
      </c>
      <c r="H6" t="s">
        <v>1</v>
      </c>
      <c r="I6" t="s">
        <v>1</v>
      </c>
      <c r="J6" t="s">
        <v>1</v>
      </c>
      <c r="K6" s="25">
        <v>24.175920486450195</v>
      </c>
      <c r="L6" s="25">
        <v>24.093972999999998</v>
      </c>
      <c r="M6" s="25">
        <v>0.15941775999999999</v>
      </c>
      <c r="N6" s="9">
        <f>L6-L12</f>
        <v>16.417988999999999</v>
      </c>
      <c r="O6" s="9">
        <f>SQRT(M6^2+M12^2)</f>
        <v>0.16439456980447567</v>
      </c>
      <c r="P6" s="18">
        <f>N6</f>
        <v>16.417988999999999</v>
      </c>
      <c r="Q6" s="9">
        <f>N6-P6</f>
        <v>0</v>
      </c>
      <c r="R6" s="9">
        <f>O6</f>
        <v>0.16439456980447567</v>
      </c>
      <c r="S6" s="8">
        <f>2^(-Q6)</f>
        <v>1</v>
      </c>
      <c r="T6" s="9">
        <f>LOG(S6,2)</f>
        <v>0</v>
      </c>
    </row>
    <row r="7" spans="1:24" ht="16" x14ac:dyDescent="0.2">
      <c r="B7"/>
      <c r="C7"/>
      <c r="D7" t="s">
        <v>70</v>
      </c>
      <c r="E7"/>
      <c r="F7" t="s">
        <v>103</v>
      </c>
      <c r="G7" t="s">
        <v>119</v>
      </c>
      <c r="H7" t="s">
        <v>1</v>
      </c>
      <c r="I7" t="s">
        <v>1</v>
      </c>
      <c r="J7" t="s">
        <v>1</v>
      </c>
      <c r="K7" s="25">
        <v>23.910249710083008</v>
      </c>
      <c r="L7" s="25">
        <v>24.093972999999998</v>
      </c>
      <c r="M7" s="25">
        <v>0.15941775999999999</v>
      </c>
      <c r="N7" s="9"/>
      <c r="O7" s="9"/>
      <c r="P7" s="9"/>
      <c r="Q7" s="9"/>
      <c r="R7" s="9"/>
      <c r="S7" s="8"/>
      <c r="T7" s="9"/>
    </row>
    <row r="8" spans="1:24" ht="16" x14ac:dyDescent="0.2">
      <c r="B8"/>
      <c r="C8"/>
      <c r="D8" t="s">
        <v>70</v>
      </c>
      <c r="E8"/>
      <c r="F8" t="s">
        <v>103</v>
      </c>
      <c r="G8" t="s">
        <v>119</v>
      </c>
      <c r="H8" t="s">
        <v>1</v>
      </c>
      <c r="I8" t="s">
        <v>1</v>
      </c>
      <c r="J8" t="s">
        <v>1</v>
      </c>
      <c r="K8" s="25">
        <v>24.195749282836914</v>
      </c>
      <c r="L8" s="25">
        <v>24.093972999999998</v>
      </c>
      <c r="M8" s="25">
        <v>0.15941775999999999</v>
      </c>
      <c r="N8" s="9"/>
      <c r="O8" s="9"/>
      <c r="P8" s="9"/>
      <c r="Q8" s="9"/>
      <c r="R8" s="9"/>
      <c r="S8" s="8"/>
      <c r="T8" s="9"/>
    </row>
    <row r="9" spans="1:24" ht="16" x14ac:dyDescent="0.2">
      <c r="B9">
        <v>2</v>
      </c>
      <c r="C9" t="s">
        <v>75</v>
      </c>
      <c r="D9" t="s">
        <v>70</v>
      </c>
      <c r="E9"/>
      <c r="F9" t="s">
        <v>139</v>
      </c>
      <c r="G9" t="s">
        <v>119</v>
      </c>
      <c r="H9" t="s">
        <v>1</v>
      </c>
      <c r="I9" t="s">
        <v>1</v>
      </c>
      <c r="J9" t="s">
        <v>1</v>
      </c>
      <c r="K9" s="25">
        <v>20.890628814697266</v>
      </c>
      <c r="L9" s="25">
        <v>20.876522000000001</v>
      </c>
      <c r="M9" s="25">
        <v>1.5147235E-2</v>
      </c>
      <c r="N9" s="9">
        <f>L9-L12</f>
        <v>13.200538000000002</v>
      </c>
      <c r="O9" s="9">
        <f>SQRT(M9^2+M12^2)</f>
        <v>4.2906772261803262E-2</v>
      </c>
      <c r="P9" s="18">
        <f>N9</f>
        <v>13.200538000000002</v>
      </c>
      <c r="Q9" s="9">
        <f>N9-P9</f>
        <v>0</v>
      </c>
      <c r="R9" s="9">
        <f>O9</f>
        <v>4.2906772261803262E-2</v>
      </c>
      <c r="S9" s="8">
        <f>2^(-Q9)</f>
        <v>1</v>
      </c>
      <c r="T9" s="9">
        <f t="shared" ref="T9" si="0">LOG(S9,2)</f>
        <v>0</v>
      </c>
    </row>
    <row r="10" spans="1:24" ht="16" x14ac:dyDescent="0.2">
      <c r="B10">
        <v>14</v>
      </c>
      <c r="C10" t="s">
        <v>74</v>
      </c>
      <c r="D10" t="s">
        <v>70</v>
      </c>
      <c r="E10"/>
      <c r="F10" t="s">
        <v>139</v>
      </c>
      <c r="G10" t="s">
        <v>119</v>
      </c>
      <c r="H10" t="s">
        <v>1</v>
      </c>
      <c r="I10" t="s">
        <v>1</v>
      </c>
      <c r="J10" t="s">
        <v>1</v>
      </c>
      <c r="K10" s="25">
        <v>20.860513687133789</v>
      </c>
      <c r="L10" s="25">
        <v>20.876522000000001</v>
      </c>
      <c r="M10" s="25">
        <v>1.5147235E-2</v>
      </c>
      <c r="N10" s="9"/>
      <c r="O10" s="9"/>
      <c r="P10" s="9"/>
      <c r="Q10" s="9"/>
      <c r="R10" s="9"/>
      <c r="S10" s="8"/>
      <c r="T10" s="9"/>
    </row>
    <row r="11" spans="1:24" ht="16" x14ac:dyDescent="0.2">
      <c r="B11">
        <v>26</v>
      </c>
      <c r="C11" t="s">
        <v>73</v>
      </c>
      <c r="D11" t="s">
        <v>70</v>
      </c>
      <c r="E11"/>
      <c r="F11" t="s">
        <v>139</v>
      </c>
      <c r="G11" t="s">
        <v>119</v>
      </c>
      <c r="H11" t="s">
        <v>1</v>
      </c>
      <c r="I11" t="s">
        <v>1</v>
      </c>
      <c r="J11" t="s">
        <v>1</v>
      </c>
      <c r="K11" s="25">
        <v>20.878421783447266</v>
      </c>
      <c r="L11" s="25">
        <v>20.876522000000001</v>
      </c>
      <c r="M11" s="25">
        <v>1.5147235E-2</v>
      </c>
      <c r="N11" s="9"/>
      <c r="O11" s="9"/>
      <c r="P11" s="9"/>
      <c r="Q11" s="9"/>
      <c r="R11" s="9"/>
      <c r="S11" s="8"/>
      <c r="T11" s="9"/>
    </row>
    <row r="12" spans="1:24" s="44" customFormat="1" ht="16" x14ac:dyDescent="0.2">
      <c r="A12" s="42"/>
      <c r="B12">
        <v>2</v>
      </c>
      <c r="C12" t="s">
        <v>75</v>
      </c>
      <c r="D12" t="s">
        <v>70</v>
      </c>
      <c r="E12" s="41" t="s">
        <v>121</v>
      </c>
      <c r="F12" t="s">
        <v>136</v>
      </c>
      <c r="G12" t="s">
        <v>119</v>
      </c>
      <c r="H12" t="s">
        <v>1</v>
      </c>
      <c r="I12" t="s">
        <v>1</v>
      </c>
      <c r="J12" t="s">
        <v>1</v>
      </c>
      <c r="K12" s="25">
        <v>7.6709704399108887</v>
      </c>
      <c r="L12" s="25">
        <v>7.6759839999999997</v>
      </c>
      <c r="M12" s="25">
        <v>4.0144144999999999E-2</v>
      </c>
      <c r="N12" s="43"/>
      <c r="O12" s="43"/>
      <c r="P12" s="43"/>
      <c r="Q12" s="43"/>
      <c r="R12" s="43"/>
      <c r="S12" s="43"/>
      <c r="T12" s="43"/>
      <c r="U12" s="44" t="s">
        <v>1</v>
      </c>
    </row>
    <row r="13" spans="1:24" s="44" customFormat="1" ht="16" x14ac:dyDescent="0.2">
      <c r="A13" s="42"/>
      <c r="B13">
        <v>14</v>
      </c>
      <c r="C13" t="s">
        <v>74</v>
      </c>
      <c r="D13" t="s">
        <v>70</v>
      </c>
      <c r="E13" s="41" t="s">
        <v>121</v>
      </c>
      <c r="F13" t="s">
        <v>136</v>
      </c>
      <c r="G13" t="s">
        <v>119</v>
      </c>
      <c r="H13" t="s">
        <v>1</v>
      </c>
      <c r="I13" t="s">
        <v>1</v>
      </c>
      <c r="J13" t="s">
        <v>1</v>
      </c>
      <c r="K13" s="25">
        <v>7.6385822296142578</v>
      </c>
      <c r="L13" s="25">
        <v>7.6759839999999997</v>
      </c>
      <c r="M13" s="25">
        <v>4.0144144999999999E-2</v>
      </c>
      <c r="N13" s="43"/>
      <c r="O13" s="45"/>
      <c r="P13" s="45"/>
      <c r="Q13" s="45"/>
      <c r="R13" s="45"/>
      <c r="S13" s="45"/>
      <c r="T13" s="45"/>
      <c r="U13" s="44" t="s">
        <v>1</v>
      </c>
      <c r="V13" s="46"/>
      <c r="W13" s="46"/>
      <c r="X13" s="46"/>
    </row>
    <row r="14" spans="1:24" s="44" customFormat="1" ht="16" x14ac:dyDescent="0.2">
      <c r="A14" s="42"/>
      <c r="B14">
        <v>26</v>
      </c>
      <c r="C14" t="s">
        <v>73</v>
      </c>
      <c r="D14" t="s">
        <v>70</v>
      </c>
      <c r="E14" s="41" t="s">
        <v>121</v>
      </c>
      <c r="F14" t="s">
        <v>136</v>
      </c>
      <c r="G14" t="s">
        <v>119</v>
      </c>
      <c r="H14" t="s">
        <v>1</v>
      </c>
      <c r="I14" t="s">
        <v>1</v>
      </c>
      <c r="J14" t="s">
        <v>1</v>
      </c>
      <c r="K14" s="25">
        <v>7.7183995246887207</v>
      </c>
      <c r="L14" s="25">
        <v>7.6759839999999997</v>
      </c>
      <c r="M14" s="25">
        <v>4.0144144999999999E-2</v>
      </c>
      <c r="N14" s="43"/>
      <c r="O14" s="45"/>
      <c r="P14" s="45"/>
      <c r="Q14" s="45"/>
      <c r="R14" s="45"/>
      <c r="S14" s="45"/>
      <c r="T14" s="45"/>
      <c r="U14" s="44" t="s">
        <v>1</v>
      </c>
      <c r="V14" s="46"/>
      <c r="W14" s="46"/>
      <c r="X14" s="46"/>
    </row>
    <row r="15" spans="1:24" s="13" customFormat="1" ht="16" x14ac:dyDescent="0.2">
      <c r="A15" s="27" t="s">
        <v>123</v>
      </c>
      <c r="B15" s="16"/>
      <c r="C15" s="16"/>
      <c r="D15" t="s">
        <v>63</v>
      </c>
      <c r="E15"/>
      <c r="F15" t="s">
        <v>120</v>
      </c>
      <c r="G15" t="s">
        <v>119</v>
      </c>
      <c r="H15" t="s">
        <v>1</v>
      </c>
      <c r="I15" t="s">
        <v>1</v>
      </c>
      <c r="J15" t="s">
        <v>1</v>
      </c>
      <c r="K15" s="25">
        <v>24.45063591003418</v>
      </c>
      <c r="L15" s="25">
        <v>24.169374000000001</v>
      </c>
      <c r="M15" s="25">
        <v>0.24820337000000001</v>
      </c>
      <c r="N15" s="9">
        <f>L15-L24</f>
        <v>16.4476695</v>
      </c>
      <c r="O15" s="9">
        <f>SQRT(M15^2+M24^2)</f>
        <v>0.26388649100877692</v>
      </c>
      <c r="P15" s="18">
        <f>$P$3</f>
        <v>14.416478999999999</v>
      </c>
      <c r="Q15" s="9">
        <f t="shared" ref="Q15" si="1">N15-P15</f>
        <v>2.031190500000001</v>
      </c>
      <c r="R15" s="9">
        <f t="shared" ref="R15" si="2">O15</f>
        <v>0.26388649100877692</v>
      </c>
      <c r="S15" s="8">
        <f t="shared" ref="S15" si="3">2^(-Q15)</f>
        <v>0.24465310536016624</v>
      </c>
      <c r="T15" s="9">
        <f t="shared" ref="T15" si="4">LOG(S15,2)</f>
        <v>-2.031190500000001</v>
      </c>
      <c r="U15" s="13" t="s">
        <v>1</v>
      </c>
    </row>
    <row r="16" spans="1:24" ht="16" x14ac:dyDescent="0.2">
      <c r="A16" s="29" t="s">
        <v>124</v>
      </c>
      <c r="B16"/>
      <c r="C16"/>
      <c r="D16" t="s">
        <v>63</v>
      </c>
      <c r="E16"/>
      <c r="F16" t="s">
        <v>120</v>
      </c>
      <c r="G16" t="s">
        <v>119</v>
      </c>
      <c r="H16" t="s">
        <v>1</v>
      </c>
      <c r="I16" t="s">
        <v>1</v>
      </c>
      <c r="J16" t="s">
        <v>1</v>
      </c>
      <c r="K16" s="25">
        <v>23.981060028076172</v>
      </c>
      <c r="L16" s="25">
        <v>24.169374000000001</v>
      </c>
      <c r="M16" s="25">
        <v>0.24820337000000001</v>
      </c>
      <c r="N16" s="9"/>
      <c r="O16" s="9"/>
      <c r="P16" s="6"/>
      <c r="Q16" s="9"/>
      <c r="R16" s="9"/>
      <c r="S16" s="8"/>
      <c r="T16" s="9"/>
      <c r="U16" s="1" t="s">
        <v>1</v>
      </c>
    </row>
    <row r="17" spans="1:24" ht="16" x14ac:dyDescent="0.2">
      <c r="A17" s="29"/>
      <c r="B17"/>
      <c r="C17"/>
      <c r="D17" t="s">
        <v>63</v>
      </c>
      <c r="E17"/>
      <c r="F17" t="s">
        <v>120</v>
      </c>
      <c r="G17" t="s">
        <v>119</v>
      </c>
      <c r="H17" t="s">
        <v>1</v>
      </c>
      <c r="I17" t="s">
        <v>1</v>
      </c>
      <c r="J17" t="s">
        <v>1</v>
      </c>
      <c r="K17" s="25">
        <v>24.076425552368164</v>
      </c>
      <c r="L17" s="25">
        <v>24.169374000000001</v>
      </c>
      <c r="M17" s="25">
        <v>0.24820337000000001</v>
      </c>
      <c r="N17" s="9"/>
      <c r="O17" s="9"/>
      <c r="P17" s="6"/>
      <c r="Q17" s="9"/>
      <c r="R17" s="9"/>
      <c r="S17" s="8"/>
      <c r="T17" s="9"/>
      <c r="U17" s="1" t="s">
        <v>1</v>
      </c>
    </row>
    <row r="18" spans="1:24" ht="16" x14ac:dyDescent="0.2">
      <c r="A18" s="29"/>
      <c r="B18"/>
      <c r="C18"/>
      <c r="D18" t="s">
        <v>63</v>
      </c>
      <c r="E18"/>
      <c r="F18" t="s">
        <v>103</v>
      </c>
      <c r="G18" t="s">
        <v>119</v>
      </c>
      <c r="H18" t="s">
        <v>1</v>
      </c>
      <c r="I18" t="s">
        <v>1</v>
      </c>
      <c r="J18" t="s">
        <v>1</v>
      </c>
      <c r="K18" s="25">
        <v>26.411230087280273</v>
      </c>
      <c r="L18" s="25">
        <v>26.172705000000001</v>
      </c>
      <c r="M18" s="25">
        <v>0.20663635</v>
      </c>
      <c r="N18" s="9">
        <f>L18-L24</f>
        <v>18.451000499999999</v>
      </c>
      <c r="O18" s="9">
        <f>SQRT(M18^2+M24^2)</f>
        <v>0.22523265393563807</v>
      </c>
      <c r="P18" s="34">
        <f>$P$6</f>
        <v>16.417988999999999</v>
      </c>
      <c r="Q18" s="9">
        <f t="shared" ref="Q18" si="5">N18-P18</f>
        <v>2.0330115000000006</v>
      </c>
      <c r="R18" s="9">
        <f t="shared" ref="R18" si="6">O18</f>
        <v>0.22523265393563807</v>
      </c>
      <c r="S18" s="8">
        <f t="shared" ref="S18" si="7">2^(-Q18)</f>
        <v>0.24434449387792273</v>
      </c>
      <c r="T18" s="9">
        <f t="shared" ref="T18" si="8">LOG(S18,2)</f>
        <v>-2.0330115000000006</v>
      </c>
    </row>
    <row r="19" spans="1:24" ht="16" x14ac:dyDescent="0.2">
      <c r="A19" s="29"/>
      <c r="B19"/>
      <c r="C19"/>
      <c r="D19" t="s">
        <v>63</v>
      </c>
      <c r="E19"/>
      <c r="F19" t="s">
        <v>103</v>
      </c>
      <c r="G19" t="s">
        <v>119</v>
      </c>
      <c r="H19" t="s">
        <v>1</v>
      </c>
      <c r="I19" t="s">
        <v>1</v>
      </c>
      <c r="J19" t="s">
        <v>1</v>
      </c>
      <c r="K19" s="25">
        <v>26.058692932128906</v>
      </c>
      <c r="L19" s="25">
        <v>26.172705000000001</v>
      </c>
      <c r="M19" s="25">
        <v>0.20663635</v>
      </c>
      <c r="N19" s="9"/>
      <c r="O19" s="9"/>
      <c r="P19" s="6"/>
      <c r="Q19" s="9"/>
      <c r="R19" s="9"/>
      <c r="S19" s="8"/>
      <c r="T19" s="9"/>
    </row>
    <row r="20" spans="1:24" ht="16" x14ac:dyDescent="0.2">
      <c r="A20" s="29"/>
      <c r="B20"/>
      <c r="C20"/>
      <c r="D20" t="s">
        <v>63</v>
      </c>
      <c r="E20"/>
      <c r="F20" t="s">
        <v>103</v>
      </c>
      <c r="G20" t="s">
        <v>119</v>
      </c>
      <c r="H20" t="s">
        <v>1</v>
      </c>
      <c r="I20" t="s">
        <v>1</v>
      </c>
      <c r="J20" t="s">
        <v>1</v>
      </c>
      <c r="K20" s="25">
        <v>26.048189163208008</v>
      </c>
      <c r="L20" s="25">
        <v>26.172705000000001</v>
      </c>
      <c r="M20" s="25">
        <v>0.20663635</v>
      </c>
      <c r="N20" s="9"/>
      <c r="O20" s="9"/>
      <c r="P20" s="6"/>
      <c r="Q20" s="9"/>
      <c r="R20" s="9"/>
      <c r="S20" s="8"/>
      <c r="T20" s="9"/>
    </row>
    <row r="21" spans="1:24" ht="16" x14ac:dyDescent="0.2">
      <c r="A21" s="29"/>
      <c r="B21">
        <v>5</v>
      </c>
      <c r="C21" t="s">
        <v>69</v>
      </c>
      <c r="D21" t="s">
        <v>63</v>
      </c>
      <c r="E21"/>
      <c r="F21" t="s">
        <v>139</v>
      </c>
      <c r="G21" t="s">
        <v>119</v>
      </c>
      <c r="H21" t="s">
        <v>1</v>
      </c>
      <c r="I21" t="s">
        <v>1</v>
      </c>
      <c r="J21" t="s">
        <v>1</v>
      </c>
      <c r="K21" s="25">
        <v>23.453369140625</v>
      </c>
      <c r="L21" s="25">
        <v>23.613534999999999</v>
      </c>
      <c r="M21" s="25">
        <v>0.13949236000000001</v>
      </c>
      <c r="N21" s="9">
        <f>L21-L24</f>
        <v>15.891830499999998</v>
      </c>
      <c r="O21" s="9">
        <f>SQRT(M21^2+M24^2)</f>
        <v>0.16579893170927851</v>
      </c>
      <c r="P21" s="45">
        <f>P$9</f>
        <v>13.200538000000002</v>
      </c>
      <c r="Q21" s="9">
        <f t="shared" ref="Q21" si="9">N21-P21</f>
        <v>2.6912924999999959</v>
      </c>
      <c r="R21" s="9">
        <f t="shared" ref="R21" si="10">O21</f>
        <v>0.16579893170927851</v>
      </c>
      <c r="S21" s="8">
        <f t="shared" ref="S21" si="11">2^(-Q21)</f>
        <v>0.15482469402288893</v>
      </c>
      <c r="T21" s="9">
        <f t="shared" ref="T21" si="12">LOG(S21,2)</f>
        <v>-2.6912924999999959</v>
      </c>
    </row>
    <row r="22" spans="1:24" ht="16" x14ac:dyDescent="0.2">
      <c r="A22" s="29"/>
      <c r="B22">
        <v>17</v>
      </c>
      <c r="C22" t="s">
        <v>68</v>
      </c>
      <c r="D22" t="s">
        <v>63</v>
      </c>
      <c r="E22"/>
      <c r="F22" t="s">
        <v>139</v>
      </c>
      <c r="G22" t="s">
        <v>119</v>
      </c>
      <c r="H22" t="s">
        <v>1</v>
      </c>
      <c r="I22" t="s">
        <v>1</v>
      </c>
      <c r="J22" t="s">
        <v>1</v>
      </c>
      <c r="K22" s="25">
        <v>23.708393096923828</v>
      </c>
      <c r="L22" s="25">
        <v>23.613534999999999</v>
      </c>
      <c r="M22" s="25">
        <v>0.13949236000000001</v>
      </c>
      <c r="N22" s="9"/>
      <c r="O22" s="9"/>
      <c r="P22" s="6"/>
      <c r="Q22" s="9"/>
      <c r="R22" s="9"/>
      <c r="S22" s="8"/>
      <c r="T22" s="9"/>
    </row>
    <row r="23" spans="1:24" ht="16" x14ac:dyDescent="0.2">
      <c r="A23" s="29"/>
      <c r="B23">
        <v>29</v>
      </c>
      <c r="C23" t="s">
        <v>67</v>
      </c>
      <c r="D23" t="s">
        <v>63</v>
      </c>
      <c r="E23"/>
      <c r="F23" t="s">
        <v>139</v>
      </c>
      <c r="G23" t="s">
        <v>119</v>
      </c>
      <c r="H23" t="s">
        <v>1</v>
      </c>
      <c r="I23" t="s">
        <v>1</v>
      </c>
      <c r="J23" t="s">
        <v>1</v>
      </c>
      <c r="K23" s="25">
        <v>23.678842544555664</v>
      </c>
      <c r="L23" s="25">
        <v>23.613534999999999</v>
      </c>
      <c r="M23" s="25">
        <v>0.13949236000000001</v>
      </c>
      <c r="N23" s="9"/>
      <c r="O23" s="9"/>
      <c r="P23" s="6"/>
      <c r="Q23" s="9"/>
      <c r="R23" s="9"/>
      <c r="S23" s="8"/>
      <c r="T23" s="9"/>
    </row>
    <row r="24" spans="1:24" s="44" customFormat="1" ht="16" x14ac:dyDescent="0.2">
      <c r="A24" s="47"/>
      <c r="B24">
        <v>5</v>
      </c>
      <c r="C24" t="s">
        <v>69</v>
      </c>
      <c r="D24" t="s">
        <v>63</v>
      </c>
      <c r="E24" s="41" t="s">
        <v>129</v>
      </c>
      <c r="F24" t="s">
        <v>136</v>
      </c>
      <c r="G24" t="s">
        <v>119</v>
      </c>
      <c r="H24" t="s">
        <v>1</v>
      </c>
      <c r="I24" t="s">
        <v>1</v>
      </c>
      <c r="J24" t="s">
        <v>1</v>
      </c>
      <c r="K24" s="25">
        <v>7.6196293830871582</v>
      </c>
      <c r="L24" s="25">
        <v>7.7217045000000004</v>
      </c>
      <c r="M24" s="25">
        <v>8.9616779999999993E-2</v>
      </c>
      <c r="N24" s="43"/>
      <c r="O24" s="43"/>
      <c r="P24" s="45"/>
      <c r="Q24" s="43"/>
      <c r="R24" s="43"/>
      <c r="S24" s="43"/>
      <c r="T24" s="43"/>
      <c r="U24" s="44" t="s">
        <v>1</v>
      </c>
      <c r="V24" s="46"/>
      <c r="W24" s="46"/>
      <c r="X24" s="46"/>
    </row>
    <row r="25" spans="1:24" s="44" customFormat="1" ht="16" x14ac:dyDescent="0.2">
      <c r="A25" s="47"/>
      <c r="B25">
        <v>17</v>
      </c>
      <c r="C25" t="s">
        <v>68</v>
      </c>
      <c r="D25" t="s">
        <v>63</v>
      </c>
      <c r="E25" s="41" t="s">
        <v>129</v>
      </c>
      <c r="F25" t="s">
        <v>136</v>
      </c>
      <c r="G25" t="s">
        <v>119</v>
      </c>
      <c r="H25" t="s">
        <v>1</v>
      </c>
      <c r="I25" t="s">
        <v>1</v>
      </c>
      <c r="J25" t="s">
        <v>1</v>
      </c>
      <c r="K25" s="25">
        <v>7.7580232620239258</v>
      </c>
      <c r="L25" s="25">
        <v>7.7217045000000004</v>
      </c>
      <c r="M25" s="25">
        <v>8.9616779999999993E-2</v>
      </c>
      <c r="N25" s="43"/>
      <c r="O25" s="45"/>
      <c r="P25" s="45"/>
      <c r="Q25" s="45"/>
      <c r="R25" s="45"/>
      <c r="S25" s="45"/>
      <c r="T25" s="45"/>
      <c r="U25" s="44" t="s">
        <v>1</v>
      </c>
      <c r="V25" s="46"/>
      <c r="W25" s="46"/>
      <c r="X25" s="46"/>
    </row>
    <row r="26" spans="1:24" s="51" customFormat="1" ht="16" x14ac:dyDescent="0.2">
      <c r="A26" s="48"/>
      <c r="B26">
        <v>29</v>
      </c>
      <c r="C26" t="s">
        <v>67</v>
      </c>
      <c r="D26" t="s">
        <v>63</v>
      </c>
      <c r="E26" s="41" t="s">
        <v>129</v>
      </c>
      <c r="F26" t="s">
        <v>136</v>
      </c>
      <c r="G26" t="s">
        <v>119</v>
      </c>
      <c r="H26" t="s">
        <v>1</v>
      </c>
      <c r="I26" t="s">
        <v>1</v>
      </c>
      <c r="J26" t="s">
        <v>1</v>
      </c>
      <c r="K26" s="25">
        <v>7.7874612808227539</v>
      </c>
      <c r="L26" s="25">
        <v>7.7217045000000004</v>
      </c>
      <c r="M26" s="25">
        <v>8.9616779999999993E-2</v>
      </c>
      <c r="N26" s="49"/>
      <c r="O26" s="50"/>
      <c r="P26" s="50"/>
      <c r="Q26" s="50"/>
      <c r="R26" s="50"/>
      <c r="S26" s="50"/>
      <c r="T26" s="50"/>
      <c r="U26" s="51" t="s">
        <v>1</v>
      </c>
      <c r="V26" s="52"/>
      <c r="W26" s="52"/>
      <c r="X26" s="52"/>
    </row>
    <row r="27" spans="1:24" ht="16" x14ac:dyDescent="0.2">
      <c r="A27" s="2" t="s">
        <v>123</v>
      </c>
      <c r="B27"/>
      <c r="C27"/>
      <c r="D27" t="s">
        <v>145</v>
      </c>
      <c r="E27"/>
      <c r="F27" t="s">
        <v>120</v>
      </c>
      <c r="G27" t="s">
        <v>119</v>
      </c>
      <c r="H27" t="s">
        <v>1</v>
      </c>
      <c r="I27" t="s">
        <v>1</v>
      </c>
      <c r="J27" t="s">
        <v>1</v>
      </c>
      <c r="K27" s="25">
        <v>24.983753204345703</v>
      </c>
      <c r="L27" s="25">
        <v>24.865646000000002</v>
      </c>
      <c r="M27" s="25">
        <v>0.11782085</v>
      </c>
      <c r="N27" s="6">
        <f>L27-L36</f>
        <v>16.429839000000001</v>
      </c>
      <c r="O27" s="6">
        <f>SQRT(M27^2+M36^2)</f>
        <v>0.20111049048070914</v>
      </c>
      <c r="P27" s="34">
        <f t="shared" ref="P27" si="13">$P$3</f>
        <v>14.416478999999999</v>
      </c>
      <c r="Q27" s="6">
        <f t="shared" ref="Q27" si="14">N27-P27</f>
        <v>2.0133600000000023</v>
      </c>
      <c r="R27" s="6">
        <f t="shared" ref="R27" si="15">O27</f>
        <v>0.20111049048070914</v>
      </c>
      <c r="S27" s="7">
        <f t="shared" ref="S27" si="16">2^(-Q27)</f>
        <v>0.24769557488761018</v>
      </c>
      <c r="T27" s="6">
        <f t="shared" ref="T27" si="17">LOG(S27,2)</f>
        <v>-2.0133600000000023</v>
      </c>
      <c r="U27" s="1" t="s">
        <v>1</v>
      </c>
    </row>
    <row r="28" spans="1:24" ht="16" x14ac:dyDescent="0.2">
      <c r="A28" s="2" t="s">
        <v>125</v>
      </c>
      <c r="B28"/>
      <c r="C28"/>
      <c r="D28" t="s">
        <v>145</v>
      </c>
      <c r="E28"/>
      <c r="F28" t="s">
        <v>120</v>
      </c>
      <c r="G28" t="s">
        <v>119</v>
      </c>
      <c r="H28" t="s">
        <v>1</v>
      </c>
      <c r="I28" t="s">
        <v>1</v>
      </c>
      <c r="J28" t="s">
        <v>1</v>
      </c>
      <c r="K28" s="25">
        <v>24.748113632202148</v>
      </c>
      <c r="L28" s="25">
        <v>24.865646000000002</v>
      </c>
      <c r="M28" s="25">
        <v>0.11782085</v>
      </c>
      <c r="N28" s="9"/>
      <c r="O28" s="9"/>
      <c r="P28" s="6"/>
      <c r="Q28" s="9"/>
      <c r="R28" s="9"/>
      <c r="S28" s="8"/>
      <c r="T28" s="9"/>
      <c r="U28" s="1" t="s">
        <v>1</v>
      </c>
    </row>
    <row r="29" spans="1:24" ht="16" x14ac:dyDescent="0.2">
      <c r="B29"/>
      <c r="C29"/>
      <c r="D29" t="s">
        <v>145</v>
      </c>
      <c r="E29"/>
      <c r="F29" t="s">
        <v>120</v>
      </c>
      <c r="G29" t="s">
        <v>119</v>
      </c>
      <c r="H29" t="s">
        <v>1</v>
      </c>
      <c r="I29" t="s">
        <v>1</v>
      </c>
      <c r="J29" t="s">
        <v>1</v>
      </c>
      <c r="K29" s="25">
        <v>24.865066528320312</v>
      </c>
      <c r="L29" s="25">
        <v>24.865646000000002</v>
      </c>
      <c r="M29" s="25">
        <v>0.11782085</v>
      </c>
      <c r="N29" s="9"/>
      <c r="O29" s="9"/>
      <c r="P29" s="6"/>
      <c r="Q29" s="9"/>
      <c r="R29" s="9"/>
      <c r="S29" s="8"/>
      <c r="T29" s="9"/>
      <c r="U29" s="1" t="s">
        <v>1</v>
      </c>
    </row>
    <row r="30" spans="1:24" ht="16" x14ac:dyDescent="0.2">
      <c r="B30"/>
      <c r="C30"/>
      <c r="D30" t="s">
        <v>145</v>
      </c>
      <c r="E30"/>
      <c r="F30" t="s">
        <v>103</v>
      </c>
      <c r="G30" t="s">
        <v>119</v>
      </c>
      <c r="H30" t="s">
        <v>1</v>
      </c>
      <c r="I30" t="s">
        <v>1</v>
      </c>
      <c r="J30" t="s">
        <v>1</v>
      </c>
      <c r="K30" s="25">
        <v>27.085020065307617</v>
      </c>
      <c r="L30" s="25">
        <v>26.852318</v>
      </c>
      <c r="M30" s="25">
        <v>0.22200084</v>
      </c>
      <c r="N30" s="9">
        <f>L30-L36</f>
        <v>18.416511</v>
      </c>
      <c r="O30" s="9">
        <f>SQRT(M30^2+M36^2)</f>
        <v>0.27540524622340529</v>
      </c>
      <c r="P30" s="34">
        <f t="shared" ref="P30" si="18">$P$6</f>
        <v>16.417988999999999</v>
      </c>
      <c r="Q30" s="9">
        <f t="shared" ref="Q30" si="19">N30-P30</f>
        <v>1.9985220000000012</v>
      </c>
      <c r="R30" s="9">
        <f t="shared" ref="R30" si="20">O30</f>
        <v>0.27540524622340529</v>
      </c>
      <c r="S30" s="8">
        <f t="shared" ref="S30" si="21">2^(-Q30)</f>
        <v>0.25025624912076944</v>
      </c>
      <c r="T30" s="9">
        <f t="shared" ref="T30" si="22">LOG(S30,2)</f>
        <v>-1.9985220000000012</v>
      </c>
    </row>
    <row r="31" spans="1:24" ht="16" x14ac:dyDescent="0.2">
      <c r="B31"/>
      <c r="C31"/>
      <c r="D31" t="s">
        <v>145</v>
      </c>
      <c r="E31"/>
      <c r="F31" t="s">
        <v>103</v>
      </c>
      <c r="G31" t="s">
        <v>119</v>
      </c>
      <c r="H31" t="s">
        <v>1</v>
      </c>
      <c r="I31" t="s">
        <v>1</v>
      </c>
      <c r="J31" t="s">
        <v>1</v>
      </c>
      <c r="K31" s="25">
        <v>26.82908821105957</v>
      </c>
      <c r="L31" s="25">
        <v>26.852318</v>
      </c>
      <c r="M31" s="25">
        <v>0.22200084</v>
      </c>
      <c r="N31" s="9"/>
      <c r="O31" s="9"/>
      <c r="P31" s="6"/>
      <c r="Q31" s="9"/>
      <c r="R31" s="9"/>
      <c r="S31" s="8"/>
      <c r="T31" s="9"/>
    </row>
    <row r="32" spans="1:24" ht="16" x14ac:dyDescent="0.2">
      <c r="B32"/>
      <c r="C32"/>
      <c r="D32" t="s">
        <v>145</v>
      </c>
      <c r="E32"/>
      <c r="F32" t="s">
        <v>103</v>
      </c>
      <c r="G32" t="s">
        <v>119</v>
      </c>
      <c r="H32" t="s">
        <v>1</v>
      </c>
      <c r="I32" t="s">
        <v>1</v>
      </c>
      <c r="J32" t="s">
        <v>1</v>
      </c>
      <c r="K32" s="25">
        <v>26.642845153808594</v>
      </c>
      <c r="L32" s="25">
        <v>26.852318</v>
      </c>
      <c r="M32" s="25">
        <v>0.22200084</v>
      </c>
      <c r="N32" s="9"/>
      <c r="O32" s="9"/>
      <c r="P32" s="6"/>
      <c r="Q32" s="9"/>
      <c r="R32" s="9"/>
      <c r="S32" s="8"/>
      <c r="T32" s="9"/>
    </row>
    <row r="33" spans="1:24" ht="16" x14ac:dyDescent="0.2">
      <c r="B33">
        <v>8</v>
      </c>
      <c r="C33" t="s">
        <v>22</v>
      </c>
      <c r="D33" t="s">
        <v>145</v>
      </c>
      <c r="E33"/>
      <c r="F33" t="s">
        <v>139</v>
      </c>
      <c r="G33" t="s">
        <v>119</v>
      </c>
      <c r="H33" t="s">
        <v>1</v>
      </c>
      <c r="I33" t="s">
        <v>1</v>
      </c>
      <c r="J33" t="s">
        <v>1</v>
      </c>
      <c r="K33" s="25">
        <v>24.15721321105957</v>
      </c>
      <c r="L33" s="25">
        <v>24.130507999999999</v>
      </c>
      <c r="M33" s="25">
        <v>8.2356490000000004E-2</v>
      </c>
      <c r="N33" s="9">
        <f>L33-L36</f>
        <v>15.694700999999998</v>
      </c>
      <c r="O33" s="9">
        <f>SQRT(M33^2+M36^2)</f>
        <v>0.18260960580371724</v>
      </c>
      <c r="P33" s="45">
        <f>P$9</f>
        <v>13.200538000000002</v>
      </c>
      <c r="Q33" s="9">
        <f t="shared" ref="Q33" si="23">N33-P33</f>
        <v>2.4941629999999968</v>
      </c>
      <c r="R33" s="9">
        <f t="shared" ref="R33" si="24">O33</f>
        <v>0.18260960580371724</v>
      </c>
      <c r="S33" s="8">
        <f t="shared" ref="S33" si="25">2^(-Q33)</f>
        <v>0.17749336495386669</v>
      </c>
      <c r="T33" s="9">
        <f t="shared" ref="T33" si="26">LOG(S33,2)</f>
        <v>-2.4941629999999968</v>
      </c>
    </row>
    <row r="34" spans="1:24" ht="16" x14ac:dyDescent="0.2">
      <c r="B34">
        <v>20</v>
      </c>
      <c r="C34" t="s">
        <v>21</v>
      </c>
      <c r="D34" t="s">
        <v>145</v>
      </c>
      <c r="E34"/>
      <c r="F34" t="s">
        <v>139</v>
      </c>
      <c r="G34" t="s">
        <v>119</v>
      </c>
      <c r="H34" t="s">
        <v>1</v>
      </c>
      <c r="I34" t="s">
        <v>1</v>
      </c>
      <c r="J34" t="s">
        <v>1</v>
      </c>
      <c r="K34" s="25">
        <v>24.196197509765625</v>
      </c>
      <c r="L34" s="25">
        <v>24.130507999999999</v>
      </c>
      <c r="M34" s="25">
        <v>8.2356490000000004E-2</v>
      </c>
      <c r="N34" s="9"/>
      <c r="O34" s="9"/>
      <c r="P34" s="6"/>
      <c r="Q34" s="9"/>
      <c r="R34" s="9"/>
      <c r="S34" s="8"/>
      <c r="T34" s="9"/>
    </row>
    <row r="35" spans="1:24" ht="16" x14ac:dyDescent="0.2">
      <c r="B35">
        <v>32</v>
      </c>
      <c r="C35" t="s">
        <v>20</v>
      </c>
      <c r="D35" t="s">
        <v>145</v>
      </c>
      <c r="E35"/>
      <c r="F35" t="s">
        <v>139</v>
      </c>
      <c r="G35" t="s">
        <v>119</v>
      </c>
      <c r="H35" t="s">
        <v>1</v>
      </c>
      <c r="I35" t="s">
        <v>1</v>
      </c>
      <c r="J35" t="s">
        <v>1</v>
      </c>
      <c r="K35" s="25">
        <v>24.038112640380859</v>
      </c>
      <c r="L35" s="25">
        <v>24.130507999999999</v>
      </c>
      <c r="M35" s="25">
        <v>8.2356490000000004E-2</v>
      </c>
      <c r="N35" s="9"/>
      <c r="O35" s="9"/>
      <c r="P35" s="6"/>
      <c r="Q35" s="9"/>
      <c r="R35" s="9"/>
      <c r="S35" s="8"/>
      <c r="T35" s="9"/>
    </row>
    <row r="36" spans="1:24" s="44" customFormat="1" ht="16" x14ac:dyDescent="0.2">
      <c r="A36" s="42"/>
      <c r="B36">
        <v>8</v>
      </c>
      <c r="C36" t="s">
        <v>22</v>
      </c>
      <c r="D36" t="s">
        <v>145</v>
      </c>
      <c r="E36" s="41" t="s">
        <v>130</v>
      </c>
      <c r="F36" t="s">
        <v>136</v>
      </c>
      <c r="G36" t="s">
        <v>119</v>
      </c>
      <c r="H36" t="s">
        <v>1</v>
      </c>
      <c r="I36" t="s">
        <v>1</v>
      </c>
      <c r="J36" t="s">
        <v>1</v>
      </c>
      <c r="K36" s="25">
        <v>8.2493505477905273</v>
      </c>
      <c r="L36" s="25">
        <v>8.4358070000000005</v>
      </c>
      <c r="M36" s="25">
        <v>0.16298367</v>
      </c>
      <c r="N36" s="43"/>
      <c r="O36" s="43"/>
      <c r="P36" s="45"/>
      <c r="Q36" s="43"/>
      <c r="R36" s="43"/>
      <c r="S36" s="43"/>
      <c r="T36" s="43"/>
      <c r="U36" s="44" t="s">
        <v>1</v>
      </c>
      <c r="V36" s="46"/>
      <c r="W36" s="46"/>
      <c r="X36" s="46"/>
    </row>
    <row r="37" spans="1:24" s="44" customFormat="1" ht="16" x14ac:dyDescent="0.2">
      <c r="A37" s="42"/>
      <c r="B37">
        <v>20</v>
      </c>
      <c r="C37" t="s">
        <v>21</v>
      </c>
      <c r="D37" t="s">
        <v>145</v>
      </c>
      <c r="E37" s="41" t="s">
        <v>130</v>
      </c>
      <c r="F37" t="s">
        <v>136</v>
      </c>
      <c r="G37" t="s">
        <v>119</v>
      </c>
      <c r="H37" t="s">
        <v>1</v>
      </c>
      <c r="I37" t="s">
        <v>1</v>
      </c>
      <c r="J37" t="s">
        <v>1</v>
      </c>
      <c r="K37" s="25">
        <v>8.5511512756347656</v>
      </c>
      <c r="L37" s="25">
        <v>8.4358070000000005</v>
      </c>
      <c r="M37" s="25">
        <v>0.16298367</v>
      </c>
      <c r="N37" s="43"/>
      <c r="O37" s="45"/>
      <c r="P37" s="45"/>
      <c r="Q37" s="45"/>
      <c r="R37" s="45"/>
      <c r="S37" s="45"/>
      <c r="T37" s="45"/>
      <c r="U37" s="44" t="s">
        <v>1</v>
      </c>
      <c r="V37" s="46"/>
      <c r="W37" s="46"/>
      <c r="X37" s="46"/>
    </row>
    <row r="38" spans="1:24" s="44" customFormat="1" ht="16" x14ac:dyDescent="0.2">
      <c r="A38" s="42"/>
      <c r="B38">
        <v>32</v>
      </c>
      <c r="C38" t="s">
        <v>20</v>
      </c>
      <c r="D38" t="s">
        <v>145</v>
      </c>
      <c r="E38" s="41" t="s">
        <v>130</v>
      </c>
      <c r="F38" t="s">
        <v>136</v>
      </c>
      <c r="G38" t="s">
        <v>119</v>
      </c>
      <c r="H38" t="s">
        <v>1</v>
      </c>
      <c r="I38" t="s">
        <v>1</v>
      </c>
      <c r="J38" t="s">
        <v>1</v>
      </c>
      <c r="K38" s="25">
        <v>8.5069198608398438</v>
      </c>
      <c r="L38" s="25">
        <v>8.4358070000000005</v>
      </c>
      <c r="M38" s="25">
        <v>0.16298367</v>
      </c>
      <c r="N38" s="43"/>
      <c r="O38" s="45"/>
      <c r="P38" s="45"/>
      <c r="Q38" s="45"/>
      <c r="R38" s="45"/>
      <c r="S38" s="45"/>
      <c r="T38" s="45"/>
      <c r="U38" s="44" t="s">
        <v>1</v>
      </c>
      <c r="V38" s="46"/>
      <c r="W38" s="46"/>
      <c r="X38" s="46"/>
    </row>
    <row r="39" spans="1:24" s="13" customFormat="1" ht="16" x14ac:dyDescent="0.2">
      <c r="A39" s="27" t="s">
        <v>122</v>
      </c>
      <c r="B39" s="16"/>
      <c r="C39" s="16"/>
      <c r="D39" t="s">
        <v>146</v>
      </c>
      <c r="E39"/>
      <c r="F39" t="s">
        <v>120</v>
      </c>
      <c r="G39" t="s">
        <v>119</v>
      </c>
      <c r="H39" t="s">
        <v>1</v>
      </c>
      <c r="I39" t="s">
        <v>1</v>
      </c>
      <c r="J39" t="s">
        <v>1</v>
      </c>
      <c r="K39" s="25">
        <v>20.587131500244141</v>
      </c>
      <c r="L39" s="25">
        <v>20.809183000000001</v>
      </c>
      <c r="M39" s="25">
        <v>0.45618473999999998</v>
      </c>
      <c r="N39" s="9">
        <f>L39-L48</f>
        <v>12.489248000000002</v>
      </c>
      <c r="O39" s="9">
        <f>SQRT(M39^2+M48^2)</f>
        <v>0.47317220640361751</v>
      </c>
      <c r="P39" s="18">
        <f t="shared" ref="P39" si="27">$P$3</f>
        <v>14.416478999999999</v>
      </c>
      <c r="Q39" s="9">
        <f t="shared" ref="Q39" si="28">N39-P39</f>
        <v>-1.9272309999999973</v>
      </c>
      <c r="R39" s="9">
        <f t="shared" ref="R39" si="29">O39</f>
        <v>0.47317220640361751</v>
      </c>
      <c r="S39" s="8">
        <f t="shared" ref="S39" si="30">2^(-Q39)</f>
        <v>3.8032453203951624</v>
      </c>
      <c r="T39" s="9">
        <f t="shared" ref="T39" si="31">LOG(S39,2)</f>
        <v>1.9272309999999973</v>
      </c>
      <c r="U39" s="13" t="s">
        <v>1</v>
      </c>
    </row>
    <row r="40" spans="1:24" ht="16" x14ac:dyDescent="0.2">
      <c r="A40" s="29" t="s">
        <v>126</v>
      </c>
      <c r="B40"/>
      <c r="C40"/>
      <c r="D40" t="s">
        <v>146</v>
      </c>
      <c r="E40"/>
      <c r="F40" t="s">
        <v>120</v>
      </c>
      <c r="G40" t="s">
        <v>119</v>
      </c>
      <c r="H40" t="s">
        <v>1</v>
      </c>
      <c r="I40" t="s">
        <v>1</v>
      </c>
      <c r="J40" t="s">
        <v>1</v>
      </c>
      <c r="K40" s="25">
        <v>21.333881378173828</v>
      </c>
      <c r="L40" s="25">
        <v>20.809183000000001</v>
      </c>
      <c r="M40" s="25">
        <v>0.45618473999999998</v>
      </c>
      <c r="N40" s="9"/>
      <c r="O40" s="9"/>
      <c r="P40" s="6"/>
      <c r="Q40" s="9"/>
      <c r="R40" s="9"/>
      <c r="S40" s="8"/>
      <c r="T40" s="9"/>
      <c r="U40" s="1" t="s">
        <v>1</v>
      </c>
    </row>
    <row r="41" spans="1:24" ht="16" x14ac:dyDescent="0.2">
      <c r="A41" s="29"/>
      <c r="B41"/>
      <c r="C41"/>
      <c r="D41" t="s">
        <v>146</v>
      </c>
      <c r="E41"/>
      <c r="F41" t="s">
        <v>120</v>
      </c>
      <c r="G41" t="s">
        <v>119</v>
      </c>
      <c r="H41" t="s">
        <v>1</v>
      </c>
      <c r="I41" t="s">
        <v>1</v>
      </c>
      <c r="J41" t="s">
        <v>1</v>
      </c>
      <c r="K41" s="25">
        <v>20.506538391113281</v>
      </c>
      <c r="L41" s="25">
        <v>20.809183000000001</v>
      </c>
      <c r="M41" s="25">
        <v>0.45618473999999998</v>
      </c>
      <c r="N41" s="9"/>
      <c r="O41" s="9"/>
      <c r="P41" s="6"/>
      <c r="Q41" s="9"/>
      <c r="R41" s="9"/>
      <c r="S41" s="8"/>
      <c r="T41" s="9"/>
      <c r="U41" s="1" t="s">
        <v>1</v>
      </c>
    </row>
    <row r="42" spans="1:24" ht="16" x14ac:dyDescent="0.2">
      <c r="A42" s="29"/>
      <c r="B42"/>
      <c r="C42"/>
      <c r="D42" t="s">
        <v>146</v>
      </c>
      <c r="E42"/>
      <c r="F42" t="s">
        <v>103</v>
      </c>
      <c r="G42" t="s">
        <v>119</v>
      </c>
      <c r="H42" t="s">
        <v>1</v>
      </c>
      <c r="I42" t="s">
        <v>1</v>
      </c>
      <c r="J42" t="s">
        <v>1</v>
      </c>
      <c r="K42" s="25">
        <v>22.753026962280273</v>
      </c>
      <c r="L42" s="25">
        <v>22.668695</v>
      </c>
      <c r="M42" s="25">
        <v>7.5673679999999993E-2</v>
      </c>
      <c r="N42" s="9">
        <f>L42-L48</f>
        <v>14.34876</v>
      </c>
      <c r="O42" s="9">
        <f>SQRT(M42^2+M48^2)</f>
        <v>0.14667626170837053</v>
      </c>
      <c r="P42" s="34">
        <f t="shared" ref="P42" si="32">$P$6</f>
        <v>16.417988999999999</v>
      </c>
      <c r="Q42" s="9">
        <f t="shared" ref="Q42" si="33">N42-P42</f>
        <v>-2.0692289999999982</v>
      </c>
      <c r="R42" s="9">
        <f t="shared" ref="R42" si="34">O42</f>
        <v>0.14667626170837053</v>
      </c>
      <c r="S42" s="8">
        <f t="shared" ref="S42" si="35">2^(-Q42)</f>
        <v>4.1966233904213421</v>
      </c>
      <c r="T42" s="9">
        <f t="shared" ref="T42" si="36">LOG(S42,2)</f>
        <v>2.0692289999999982</v>
      </c>
    </row>
    <row r="43" spans="1:24" ht="16" x14ac:dyDescent="0.2">
      <c r="A43" s="29"/>
      <c r="B43"/>
      <c r="C43"/>
      <c r="D43" t="s">
        <v>146</v>
      </c>
      <c r="E43"/>
      <c r="F43" t="s">
        <v>103</v>
      </c>
      <c r="G43" t="s">
        <v>119</v>
      </c>
      <c r="H43" t="s">
        <v>1</v>
      </c>
      <c r="I43" t="s">
        <v>1</v>
      </c>
      <c r="J43" t="s">
        <v>1</v>
      </c>
      <c r="K43" s="25">
        <v>22.646345138549805</v>
      </c>
      <c r="L43" s="25">
        <v>22.668695</v>
      </c>
      <c r="M43" s="25">
        <v>7.5673679999999993E-2</v>
      </c>
      <c r="N43" s="9"/>
      <c r="O43" s="9"/>
      <c r="P43" s="6"/>
      <c r="Q43" s="9"/>
      <c r="R43" s="9"/>
      <c r="S43" s="8"/>
      <c r="T43" s="9"/>
    </row>
    <row r="44" spans="1:24" ht="16" x14ac:dyDescent="0.2">
      <c r="A44" s="29"/>
      <c r="B44"/>
      <c r="C44"/>
      <c r="D44" t="s">
        <v>146</v>
      </c>
      <c r="E44"/>
      <c r="F44" t="s">
        <v>103</v>
      </c>
      <c r="G44" t="s">
        <v>119</v>
      </c>
      <c r="H44" t="s">
        <v>1</v>
      </c>
      <c r="I44" t="s">
        <v>1</v>
      </c>
      <c r="J44" t="s">
        <v>1</v>
      </c>
      <c r="K44" s="25">
        <v>22.606714248657227</v>
      </c>
      <c r="L44" s="25">
        <v>22.668695</v>
      </c>
      <c r="M44" s="25">
        <v>7.5673679999999993E-2</v>
      </c>
      <c r="N44" s="9"/>
      <c r="O44" s="9"/>
      <c r="P44" s="6"/>
      <c r="Q44" s="9"/>
      <c r="R44" s="9"/>
      <c r="S44" s="8"/>
      <c r="T44" s="9"/>
    </row>
    <row r="45" spans="1:24" ht="16" x14ac:dyDescent="0.2">
      <c r="A45" s="29"/>
      <c r="B45">
        <v>11</v>
      </c>
      <c r="C45" t="s">
        <v>17</v>
      </c>
      <c r="D45" t="s">
        <v>146</v>
      </c>
      <c r="E45"/>
      <c r="F45" t="s">
        <v>139</v>
      </c>
      <c r="G45" t="s">
        <v>119</v>
      </c>
      <c r="H45" t="s">
        <v>1</v>
      </c>
      <c r="I45" t="s">
        <v>1</v>
      </c>
      <c r="J45" t="s">
        <v>1</v>
      </c>
      <c r="K45" s="25">
        <v>18.784519195556641</v>
      </c>
      <c r="L45" s="25">
        <v>18.813036</v>
      </c>
      <c r="M45" s="25">
        <v>3.9317060000000001E-2</v>
      </c>
      <c r="N45" s="9">
        <f>L45-L48</f>
        <v>10.493101000000001</v>
      </c>
      <c r="O45" s="9">
        <f>SQRT(M45^2+M48^2)</f>
        <v>0.13165580545894512</v>
      </c>
      <c r="P45" s="45">
        <f>P$9</f>
        <v>13.200538000000002</v>
      </c>
      <c r="Q45" s="9">
        <f t="shared" ref="Q45" si="37">N45-P45</f>
        <v>-2.7074370000000005</v>
      </c>
      <c r="R45" s="9">
        <f t="shared" ref="R45" si="38">O45</f>
        <v>0.13165580545894512</v>
      </c>
      <c r="S45" s="8">
        <f t="shared" ref="S45" si="39">2^(-Q45)</f>
        <v>6.5316025267346607</v>
      </c>
      <c r="T45" s="9">
        <f t="shared" ref="T45" si="40">LOG(S45,2)</f>
        <v>2.7074370000000005</v>
      </c>
    </row>
    <row r="46" spans="1:24" ht="16" x14ac:dyDescent="0.2">
      <c r="A46" s="29"/>
      <c r="B46">
        <v>23</v>
      </c>
      <c r="C46" t="s">
        <v>16</v>
      </c>
      <c r="D46" t="s">
        <v>146</v>
      </c>
      <c r="E46"/>
      <c r="F46" t="s">
        <v>139</v>
      </c>
      <c r="G46" t="s">
        <v>119</v>
      </c>
      <c r="H46" t="s">
        <v>1</v>
      </c>
      <c r="I46" t="s">
        <v>1</v>
      </c>
      <c r="J46" t="s">
        <v>1</v>
      </c>
      <c r="K46" s="25">
        <v>18.796701431274414</v>
      </c>
      <c r="L46" s="25">
        <v>18.813036</v>
      </c>
      <c r="M46" s="25">
        <v>3.9317060000000001E-2</v>
      </c>
      <c r="N46" s="9"/>
      <c r="O46" s="9"/>
      <c r="P46" s="6"/>
      <c r="Q46" s="9"/>
      <c r="R46" s="9"/>
      <c r="S46" s="8"/>
      <c r="T46" s="9"/>
    </row>
    <row r="47" spans="1:24" ht="16" x14ac:dyDescent="0.2">
      <c r="A47" s="29"/>
      <c r="B47">
        <v>35</v>
      </c>
      <c r="C47" t="s">
        <v>15</v>
      </c>
      <c r="D47" t="s">
        <v>146</v>
      </c>
      <c r="E47"/>
      <c r="F47" t="s">
        <v>139</v>
      </c>
      <c r="G47" t="s">
        <v>119</v>
      </c>
      <c r="H47" t="s">
        <v>1</v>
      </c>
      <c r="I47" t="s">
        <v>1</v>
      </c>
      <c r="J47" t="s">
        <v>1</v>
      </c>
      <c r="K47" s="25">
        <v>18.857887268066406</v>
      </c>
      <c r="L47" s="25">
        <v>18.813036</v>
      </c>
      <c r="M47" s="25">
        <v>3.9317060000000001E-2</v>
      </c>
      <c r="N47" s="9"/>
      <c r="O47" s="9"/>
      <c r="P47" s="6"/>
      <c r="Q47" s="9"/>
      <c r="R47" s="9"/>
      <c r="S47" s="8"/>
      <c r="T47" s="9"/>
    </row>
    <row r="48" spans="1:24" s="44" customFormat="1" ht="16" x14ac:dyDescent="0.2">
      <c r="A48" s="47"/>
      <c r="B48">
        <v>11</v>
      </c>
      <c r="C48" t="s">
        <v>17</v>
      </c>
      <c r="D48" t="s">
        <v>146</v>
      </c>
      <c r="E48" s="41" t="s">
        <v>131</v>
      </c>
      <c r="F48" t="s">
        <v>136</v>
      </c>
      <c r="G48" t="s">
        <v>119</v>
      </c>
      <c r="H48" t="s">
        <v>1</v>
      </c>
      <c r="I48" t="s">
        <v>1</v>
      </c>
      <c r="J48" t="s">
        <v>1</v>
      </c>
      <c r="K48" s="25">
        <v>8.3405170440673828</v>
      </c>
      <c r="L48" s="25">
        <v>8.3199349999999992</v>
      </c>
      <c r="M48" s="25">
        <v>0.12564800000000001</v>
      </c>
      <c r="N48" s="43"/>
      <c r="O48" s="43"/>
      <c r="P48" s="45"/>
      <c r="Q48" s="43"/>
      <c r="R48" s="43"/>
      <c r="S48" s="43"/>
      <c r="T48" s="43"/>
      <c r="U48" s="44" t="s">
        <v>1</v>
      </c>
      <c r="V48" s="46"/>
      <c r="W48" s="46"/>
      <c r="X48" s="46"/>
    </row>
    <row r="49" spans="1:24" s="44" customFormat="1" ht="16" x14ac:dyDescent="0.2">
      <c r="A49" s="47"/>
      <c r="B49">
        <v>23</v>
      </c>
      <c r="C49" t="s">
        <v>16</v>
      </c>
      <c r="D49" t="s">
        <v>146</v>
      </c>
      <c r="E49" s="41" t="s">
        <v>131</v>
      </c>
      <c r="F49" t="s">
        <v>136</v>
      </c>
      <c r="G49" t="s">
        <v>119</v>
      </c>
      <c r="H49" t="s">
        <v>1</v>
      </c>
      <c r="I49" t="s">
        <v>1</v>
      </c>
      <c r="J49" t="s">
        <v>1</v>
      </c>
      <c r="K49" s="25">
        <v>8.1852664947509766</v>
      </c>
      <c r="L49" s="25">
        <v>8.3199349999999992</v>
      </c>
      <c r="M49" s="25">
        <v>0.12564800000000001</v>
      </c>
      <c r="N49" s="43"/>
      <c r="O49" s="45"/>
      <c r="P49" s="45"/>
      <c r="Q49" s="45"/>
      <c r="R49" s="45"/>
      <c r="S49" s="45"/>
      <c r="T49" s="45"/>
      <c r="U49" s="44" t="s">
        <v>1</v>
      </c>
      <c r="V49" s="46"/>
      <c r="W49" s="46"/>
      <c r="X49" s="46"/>
    </row>
    <row r="50" spans="1:24" s="51" customFormat="1" ht="16" x14ac:dyDescent="0.2">
      <c r="A50" s="48"/>
      <c r="B50">
        <v>35</v>
      </c>
      <c r="C50" t="s">
        <v>15</v>
      </c>
      <c r="D50" t="s">
        <v>146</v>
      </c>
      <c r="E50" s="41" t="s">
        <v>131</v>
      </c>
      <c r="F50" t="s">
        <v>136</v>
      </c>
      <c r="G50" t="s">
        <v>119</v>
      </c>
      <c r="H50" t="s">
        <v>1</v>
      </c>
      <c r="I50" t="s">
        <v>1</v>
      </c>
      <c r="J50" t="s">
        <v>1</v>
      </c>
      <c r="K50" s="25">
        <v>8.43402099609375</v>
      </c>
      <c r="L50" s="25">
        <v>8.3199349999999992</v>
      </c>
      <c r="M50" s="25">
        <v>0.12564800000000001</v>
      </c>
      <c r="N50" s="49"/>
      <c r="O50" s="50"/>
      <c r="P50" s="50"/>
      <c r="Q50" s="50"/>
      <c r="R50" s="50"/>
      <c r="S50" s="50"/>
      <c r="T50" s="50"/>
      <c r="U50" s="51" t="s">
        <v>1</v>
      </c>
      <c r="V50" s="52"/>
      <c r="W50" s="52"/>
      <c r="X50" s="52"/>
    </row>
    <row r="51" spans="1:24" ht="16" x14ac:dyDescent="0.2">
      <c r="A51" s="29" t="s">
        <v>122</v>
      </c>
      <c r="B51"/>
      <c r="C51"/>
      <c r="D51" t="s">
        <v>147</v>
      </c>
      <c r="E51"/>
      <c r="F51" t="s">
        <v>120</v>
      </c>
      <c r="G51" t="s">
        <v>119</v>
      </c>
      <c r="H51" t="s">
        <v>1</v>
      </c>
      <c r="I51" t="s">
        <v>1</v>
      </c>
      <c r="J51" t="s">
        <v>1</v>
      </c>
      <c r="K51" s="25">
        <v>22.610855102539062</v>
      </c>
      <c r="L51" s="25">
        <v>22.412493000000001</v>
      </c>
      <c r="M51" s="25">
        <v>0.18286375999999999</v>
      </c>
      <c r="N51" s="6">
        <f>L51-L60</f>
        <v>14.594811000000002</v>
      </c>
      <c r="O51" s="6">
        <f>SQRT(M51^2+M60^2)</f>
        <v>0.25269402557604642</v>
      </c>
      <c r="P51" s="34">
        <f t="shared" ref="P51" si="41">$P$3</f>
        <v>14.416478999999999</v>
      </c>
      <c r="Q51" s="6">
        <f t="shared" ref="Q51" si="42">N51-P51</f>
        <v>0.17833200000000282</v>
      </c>
      <c r="R51" s="6">
        <f t="shared" ref="R51" si="43">O51</f>
        <v>0.25269402557604642</v>
      </c>
      <c r="S51" s="7">
        <f t="shared" ref="S51" si="44">2^(-Q51)</f>
        <v>0.88372414076432548</v>
      </c>
      <c r="T51" s="6">
        <f t="shared" ref="T51" si="45">LOG(S51,2)</f>
        <v>-0.17833200000000277</v>
      </c>
      <c r="U51" s="1" t="s">
        <v>1</v>
      </c>
    </row>
    <row r="52" spans="1:24" ht="16" x14ac:dyDescent="0.2">
      <c r="A52" s="29" t="s">
        <v>127</v>
      </c>
      <c r="B52"/>
      <c r="C52"/>
      <c r="D52" t="s">
        <v>147</v>
      </c>
      <c r="E52"/>
      <c r="F52" t="s">
        <v>120</v>
      </c>
      <c r="G52" t="s">
        <v>119</v>
      </c>
      <c r="H52" t="s">
        <v>1</v>
      </c>
      <c r="I52" t="s">
        <v>1</v>
      </c>
      <c r="J52" t="s">
        <v>1</v>
      </c>
      <c r="K52" s="25">
        <v>22.250633239746094</v>
      </c>
      <c r="L52" s="25">
        <v>22.412493000000001</v>
      </c>
      <c r="M52" s="25">
        <v>0.18286375999999999</v>
      </c>
      <c r="N52" s="9"/>
      <c r="O52" s="9"/>
      <c r="P52" s="6"/>
      <c r="Q52" s="9"/>
      <c r="R52" s="9"/>
      <c r="S52" s="8"/>
      <c r="T52" s="9"/>
      <c r="U52" s="1" t="s">
        <v>1</v>
      </c>
    </row>
    <row r="53" spans="1:24" ht="16" x14ac:dyDescent="0.2">
      <c r="A53" s="29"/>
      <c r="B53"/>
      <c r="C53"/>
      <c r="D53" t="s">
        <v>147</v>
      </c>
      <c r="E53"/>
      <c r="F53" t="s">
        <v>120</v>
      </c>
      <c r="G53" t="s">
        <v>119</v>
      </c>
      <c r="H53" t="s">
        <v>1</v>
      </c>
      <c r="I53" t="s">
        <v>1</v>
      </c>
      <c r="J53" t="s">
        <v>1</v>
      </c>
      <c r="K53" s="25">
        <v>22.375993728637695</v>
      </c>
      <c r="L53" s="25">
        <v>22.412493000000001</v>
      </c>
      <c r="M53" s="25">
        <v>0.18286375999999999</v>
      </c>
      <c r="N53" s="9"/>
      <c r="O53" s="9"/>
      <c r="P53" s="6"/>
      <c r="Q53" s="9"/>
      <c r="R53" s="9"/>
      <c r="S53" s="8"/>
      <c r="T53" s="9"/>
      <c r="U53" s="1" t="s">
        <v>1</v>
      </c>
    </row>
    <row r="54" spans="1:24" ht="16" x14ac:dyDescent="0.2">
      <c r="A54" s="29"/>
      <c r="B54"/>
      <c r="C54"/>
      <c r="D54" t="s">
        <v>147</v>
      </c>
      <c r="E54"/>
      <c r="F54" t="s">
        <v>103</v>
      </c>
      <c r="G54" t="s">
        <v>119</v>
      </c>
      <c r="H54" t="s">
        <v>1</v>
      </c>
      <c r="I54" t="s">
        <v>1</v>
      </c>
      <c r="J54" t="s">
        <v>1</v>
      </c>
      <c r="K54" s="25">
        <v>24.921415328979492</v>
      </c>
      <c r="L54" s="25">
        <v>24.702926999999999</v>
      </c>
      <c r="M54" s="25">
        <v>0.21924213000000001</v>
      </c>
      <c r="N54" s="9">
        <f>L54-L60</f>
        <v>16.885244999999998</v>
      </c>
      <c r="O54" s="9">
        <f>SQRT(M54^2+M60^2)</f>
        <v>0.28014679617555316</v>
      </c>
      <c r="P54" s="34">
        <f t="shared" ref="P54" si="46">$P$6</f>
        <v>16.417988999999999</v>
      </c>
      <c r="Q54" s="9">
        <f t="shared" ref="Q54" si="47">N54-P54</f>
        <v>0.46725599999999901</v>
      </c>
      <c r="R54" s="9">
        <f t="shared" ref="R54" si="48">O54</f>
        <v>0.28014679617555316</v>
      </c>
      <c r="S54" s="8">
        <f t="shared" ref="S54" si="49">2^(-Q54)</f>
        <v>0.72333907815340392</v>
      </c>
      <c r="T54" s="9">
        <f t="shared" ref="T54" si="50">LOG(S54,2)</f>
        <v>-0.46725599999999912</v>
      </c>
    </row>
    <row r="55" spans="1:24" ht="16" x14ac:dyDescent="0.2">
      <c r="A55" s="29"/>
      <c r="B55"/>
      <c r="C55"/>
      <c r="D55" t="s">
        <v>147</v>
      </c>
      <c r="E55"/>
      <c r="F55" t="s">
        <v>103</v>
      </c>
      <c r="G55" t="s">
        <v>119</v>
      </c>
      <c r="H55" t="s">
        <v>1</v>
      </c>
      <c r="I55" t="s">
        <v>1</v>
      </c>
      <c r="J55" t="s">
        <v>1</v>
      </c>
      <c r="K55" s="25">
        <v>24.704427719116211</v>
      </c>
      <c r="L55" s="25">
        <v>24.702926999999999</v>
      </c>
      <c r="M55" s="25">
        <v>0.21924213000000001</v>
      </c>
      <c r="N55" s="9"/>
      <c r="O55" s="9"/>
      <c r="P55" s="6"/>
      <c r="Q55" s="9"/>
      <c r="R55" s="9"/>
      <c r="S55" s="8"/>
      <c r="T55" s="9"/>
    </row>
    <row r="56" spans="1:24" ht="16" x14ac:dyDescent="0.2">
      <c r="A56" s="29"/>
      <c r="B56"/>
      <c r="C56"/>
      <c r="D56" t="s">
        <v>147</v>
      </c>
      <c r="E56"/>
      <c r="F56" t="s">
        <v>103</v>
      </c>
      <c r="G56" t="s">
        <v>119</v>
      </c>
      <c r="H56" t="s">
        <v>1</v>
      </c>
      <c r="I56" t="s">
        <v>1</v>
      </c>
      <c r="J56" t="s">
        <v>1</v>
      </c>
      <c r="K56" s="25">
        <v>24.482938766479492</v>
      </c>
      <c r="L56" s="25">
        <v>24.702926999999999</v>
      </c>
      <c r="M56" s="25">
        <v>0.21924213000000001</v>
      </c>
      <c r="N56" s="9"/>
      <c r="O56" s="9"/>
      <c r="P56" s="6"/>
      <c r="Q56" s="9"/>
      <c r="R56" s="9"/>
      <c r="S56" s="8"/>
      <c r="T56" s="9"/>
    </row>
    <row r="57" spans="1:24" ht="16" x14ac:dyDescent="0.2">
      <c r="A57" s="29"/>
      <c r="B57">
        <v>38</v>
      </c>
      <c r="C57" t="s">
        <v>42</v>
      </c>
      <c r="D57" t="s">
        <v>147</v>
      </c>
      <c r="E57"/>
      <c r="F57" t="s">
        <v>139</v>
      </c>
      <c r="G57" t="s">
        <v>119</v>
      </c>
      <c r="H57" t="s">
        <v>1</v>
      </c>
      <c r="I57" t="s">
        <v>1</v>
      </c>
      <c r="J57" t="s">
        <v>1</v>
      </c>
      <c r="K57" s="25">
        <v>21.76307487487793</v>
      </c>
      <c r="L57" s="25">
        <v>21.703455000000002</v>
      </c>
      <c r="M57" s="25">
        <v>7.3720030000000006E-2</v>
      </c>
      <c r="N57" s="9">
        <f>L57-L60</f>
        <v>13.885773000000002</v>
      </c>
      <c r="O57" s="9">
        <f>SQRT(M57^2+M60^2)</f>
        <v>0.18934032498041958</v>
      </c>
      <c r="P57" s="45">
        <f>P$9</f>
        <v>13.200538000000002</v>
      </c>
      <c r="Q57" s="9">
        <f t="shared" ref="Q57" si="51">N57-P57</f>
        <v>0.68523500000000048</v>
      </c>
      <c r="R57" s="9">
        <f t="shared" ref="R57" si="52">O57</f>
        <v>0.18934032498041958</v>
      </c>
      <c r="S57" s="8">
        <f t="shared" ref="S57" si="53">2^(-Q57)</f>
        <v>0.62190451662814905</v>
      </c>
      <c r="T57" s="9">
        <f t="shared" ref="T57" si="54">LOG(S57,2)</f>
        <v>-0.68523500000000048</v>
      </c>
    </row>
    <row r="58" spans="1:24" ht="16" x14ac:dyDescent="0.2">
      <c r="A58" s="29"/>
      <c r="B58">
        <v>50</v>
      </c>
      <c r="C58" t="s">
        <v>72</v>
      </c>
      <c r="D58" t="s">
        <v>147</v>
      </c>
      <c r="E58"/>
      <c r="F58" t="s">
        <v>139</v>
      </c>
      <c r="G58" t="s">
        <v>119</v>
      </c>
      <c r="H58" t="s">
        <v>1</v>
      </c>
      <c r="I58" t="s">
        <v>1</v>
      </c>
      <c r="J58" t="s">
        <v>1</v>
      </c>
      <c r="K58" s="25">
        <v>21.621026992797852</v>
      </c>
      <c r="L58" s="25">
        <v>21.703455000000002</v>
      </c>
      <c r="M58" s="25">
        <v>7.3720030000000006E-2</v>
      </c>
      <c r="N58" s="9"/>
      <c r="O58" s="9"/>
      <c r="P58" s="6"/>
      <c r="Q58" s="9"/>
      <c r="R58" s="9"/>
      <c r="S58" s="8"/>
      <c r="T58" s="9"/>
    </row>
    <row r="59" spans="1:24" ht="16" x14ac:dyDescent="0.2">
      <c r="A59" s="29"/>
      <c r="B59">
        <v>62</v>
      </c>
      <c r="C59" t="s">
        <v>71</v>
      </c>
      <c r="D59" t="s">
        <v>147</v>
      </c>
      <c r="E59"/>
      <c r="F59" t="s">
        <v>139</v>
      </c>
      <c r="G59" t="s">
        <v>119</v>
      </c>
      <c r="H59" t="s">
        <v>1</v>
      </c>
      <c r="I59" t="s">
        <v>1</v>
      </c>
      <c r="J59" t="s">
        <v>1</v>
      </c>
      <c r="K59" s="25">
        <v>21.726266860961914</v>
      </c>
      <c r="L59" s="25">
        <v>21.703455000000002</v>
      </c>
      <c r="M59" s="25">
        <v>7.3720030000000006E-2</v>
      </c>
      <c r="N59" s="9"/>
      <c r="O59" s="9"/>
      <c r="P59" s="6"/>
      <c r="Q59" s="9"/>
      <c r="R59" s="9"/>
      <c r="S59" s="8"/>
      <c r="T59" s="9"/>
    </row>
    <row r="60" spans="1:24" s="44" customFormat="1" ht="16" x14ac:dyDescent="0.2">
      <c r="A60" s="47"/>
      <c r="B60">
        <v>38</v>
      </c>
      <c r="C60" t="s">
        <v>42</v>
      </c>
      <c r="D60" t="s">
        <v>147</v>
      </c>
      <c r="E60" s="41" t="s">
        <v>132</v>
      </c>
      <c r="F60" t="s">
        <v>136</v>
      </c>
      <c r="G60" t="s">
        <v>119</v>
      </c>
      <c r="H60" t="s">
        <v>1</v>
      </c>
      <c r="I60" t="s">
        <v>1</v>
      </c>
      <c r="J60" t="s">
        <v>1</v>
      </c>
      <c r="K60" s="25">
        <v>7.8382349014282227</v>
      </c>
      <c r="L60" s="25">
        <v>7.8176819999999996</v>
      </c>
      <c r="M60" s="25">
        <v>0.17439930000000001</v>
      </c>
      <c r="N60" s="43"/>
      <c r="O60" s="43"/>
      <c r="P60" s="45"/>
      <c r="Q60" s="43"/>
      <c r="R60" s="43"/>
      <c r="S60" s="43"/>
      <c r="T60" s="43"/>
      <c r="U60" s="44" t="s">
        <v>1</v>
      </c>
      <c r="V60" s="46"/>
      <c r="W60" s="46"/>
      <c r="X60" s="46"/>
    </row>
    <row r="61" spans="1:24" s="44" customFormat="1" ht="16" x14ac:dyDescent="0.2">
      <c r="A61" s="47"/>
      <c r="B61">
        <v>50</v>
      </c>
      <c r="C61" t="s">
        <v>72</v>
      </c>
      <c r="D61" t="s">
        <v>147</v>
      </c>
      <c r="E61" s="41" t="s">
        <v>132</v>
      </c>
      <c r="F61" t="s">
        <v>136</v>
      </c>
      <c r="G61" t="s">
        <v>119</v>
      </c>
      <c r="H61" t="s">
        <v>1</v>
      </c>
      <c r="I61" t="s">
        <v>1</v>
      </c>
      <c r="J61" t="s">
        <v>1</v>
      </c>
      <c r="K61" s="25">
        <v>7.6339168548583984</v>
      </c>
      <c r="L61" s="25">
        <v>7.8176819999999996</v>
      </c>
      <c r="M61" s="25">
        <v>0.17439930000000001</v>
      </c>
      <c r="N61" s="43"/>
      <c r="O61" s="45"/>
      <c r="P61" s="45"/>
      <c r="Q61" s="45"/>
      <c r="R61" s="45"/>
      <c r="S61" s="45"/>
      <c r="T61" s="45"/>
      <c r="U61" s="44" t="s">
        <v>1</v>
      </c>
      <c r="V61" s="46"/>
      <c r="W61" s="46"/>
      <c r="X61" s="46"/>
    </row>
    <row r="62" spans="1:24" s="51" customFormat="1" ht="16" x14ac:dyDescent="0.2">
      <c r="A62" s="48"/>
      <c r="B62">
        <v>62</v>
      </c>
      <c r="C62" t="s">
        <v>71</v>
      </c>
      <c r="D62" t="s">
        <v>147</v>
      </c>
      <c r="E62" s="41" t="s">
        <v>132</v>
      </c>
      <c r="F62" t="s">
        <v>136</v>
      </c>
      <c r="G62" t="s">
        <v>119</v>
      </c>
      <c r="H62" t="s">
        <v>1</v>
      </c>
      <c r="I62" t="s">
        <v>1</v>
      </c>
      <c r="J62" t="s">
        <v>1</v>
      </c>
      <c r="K62" s="25">
        <v>7.9808940887451172</v>
      </c>
      <c r="L62" s="25">
        <v>7.8176819999999996</v>
      </c>
      <c r="M62" s="25">
        <v>0.17439930000000001</v>
      </c>
      <c r="N62" s="43"/>
      <c r="O62" s="45"/>
      <c r="P62" s="50"/>
      <c r="Q62" s="45"/>
      <c r="R62" s="45"/>
      <c r="S62" s="45"/>
      <c r="T62" s="45"/>
      <c r="U62" s="51" t="s">
        <v>1</v>
      </c>
      <c r="V62" s="52"/>
      <c r="W62" s="52"/>
      <c r="X62" s="52"/>
    </row>
    <row r="63" spans="1:24" s="13" customFormat="1" ht="16" x14ac:dyDescent="0.2">
      <c r="A63" s="27" t="s">
        <v>122</v>
      </c>
      <c r="B63"/>
      <c r="C63"/>
      <c r="D63" t="s">
        <v>148</v>
      </c>
      <c r="E63"/>
      <c r="F63" t="s">
        <v>120</v>
      </c>
      <c r="G63" t="s">
        <v>119</v>
      </c>
      <c r="H63" t="s">
        <v>1</v>
      </c>
      <c r="I63" t="s">
        <v>1</v>
      </c>
      <c r="J63" t="s">
        <v>1</v>
      </c>
      <c r="K63" s="25">
        <v>22.85539436340332</v>
      </c>
      <c r="L63" s="25">
        <v>22.824625000000001</v>
      </c>
      <c r="M63" s="25">
        <v>2.6848963E-2</v>
      </c>
      <c r="N63" s="9">
        <f>L63-L72</f>
        <v>13.401803000000001</v>
      </c>
      <c r="O63" s="9">
        <f>SQRT(M63^2+M72^2)</f>
        <v>0.17386663354462745</v>
      </c>
      <c r="P63" s="18">
        <f t="shared" ref="P63" si="55">$P$3</f>
        <v>14.416478999999999</v>
      </c>
      <c r="Q63" s="9">
        <f t="shared" ref="Q63" si="56">N63-P63</f>
        <v>-1.0146759999999979</v>
      </c>
      <c r="R63" s="9">
        <f t="shared" ref="R63" si="57">O63</f>
        <v>0.17386663354462745</v>
      </c>
      <c r="S63" s="8">
        <f t="shared" ref="S63" si="58">2^(-Q63)</f>
        <v>2.0204490901947212</v>
      </c>
      <c r="T63" s="9">
        <f t="shared" ref="T63" si="59">LOG(S63,2)</f>
        <v>1.0146759999999981</v>
      </c>
      <c r="U63" s="13" t="s">
        <v>1</v>
      </c>
    </row>
    <row r="64" spans="1:24" ht="16" x14ac:dyDescent="0.2">
      <c r="A64" s="29" t="s">
        <v>128</v>
      </c>
      <c r="B64"/>
      <c r="C64"/>
      <c r="D64" t="s">
        <v>148</v>
      </c>
      <c r="E64"/>
      <c r="F64" t="s">
        <v>120</v>
      </c>
      <c r="G64" t="s">
        <v>119</v>
      </c>
      <c r="H64" t="s">
        <v>1</v>
      </c>
      <c r="I64" t="s">
        <v>1</v>
      </c>
      <c r="J64" t="s">
        <v>1</v>
      </c>
      <c r="K64" s="25">
        <v>22.805950164794922</v>
      </c>
      <c r="L64" s="25">
        <v>22.824625000000001</v>
      </c>
      <c r="M64" s="25">
        <v>2.6848963E-2</v>
      </c>
      <c r="N64" s="9"/>
      <c r="O64" s="9"/>
      <c r="P64" s="6"/>
      <c r="Q64" s="9"/>
      <c r="R64" s="9"/>
      <c r="S64" s="8"/>
      <c r="T64" s="9"/>
      <c r="U64" s="1" t="s">
        <v>1</v>
      </c>
    </row>
    <row r="65" spans="1:24" ht="16" x14ac:dyDescent="0.2">
      <c r="A65" s="29"/>
      <c r="B65"/>
      <c r="C65"/>
      <c r="D65" t="s">
        <v>148</v>
      </c>
      <c r="E65"/>
      <c r="F65" t="s">
        <v>120</v>
      </c>
      <c r="G65" t="s">
        <v>119</v>
      </c>
      <c r="H65" t="s">
        <v>1</v>
      </c>
      <c r="I65" t="s">
        <v>1</v>
      </c>
      <c r="J65" t="s">
        <v>1</v>
      </c>
      <c r="K65" s="25">
        <v>22.812532424926758</v>
      </c>
      <c r="L65" s="25">
        <v>22.824625000000001</v>
      </c>
      <c r="M65" s="25">
        <v>2.6848963E-2</v>
      </c>
      <c r="N65" s="9"/>
      <c r="O65" s="9"/>
      <c r="P65" s="6"/>
      <c r="Q65" s="9"/>
      <c r="R65" s="9"/>
      <c r="S65" s="8"/>
      <c r="T65" s="9"/>
      <c r="U65" s="1" t="s">
        <v>1</v>
      </c>
    </row>
    <row r="66" spans="1:24" ht="16" x14ac:dyDescent="0.2">
      <c r="A66" s="29"/>
      <c r="B66"/>
      <c r="C66"/>
      <c r="D66" t="s">
        <v>148</v>
      </c>
      <c r="E66"/>
      <c r="F66" t="s">
        <v>103</v>
      </c>
      <c r="G66" t="s">
        <v>119</v>
      </c>
      <c r="H66" t="s">
        <v>1</v>
      </c>
      <c r="I66" t="s">
        <v>1</v>
      </c>
      <c r="J66" t="s">
        <v>1</v>
      </c>
      <c r="K66" s="25">
        <v>24.975404739379883</v>
      </c>
      <c r="L66" s="25">
        <v>24.783685999999999</v>
      </c>
      <c r="M66" s="25">
        <v>0.21745811000000001</v>
      </c>
      <c r="N66" s="9">
        <f>L66-L72</f>
        <v>15.360863999999999</v>
      </c>
      <c r="O66" s="9">
        <f>SQRT(M66^2+M72^2)</f>
        <v>0.27712229980775366</v>
      </c>
      <c r="P66" s="34">
        <f t="shared" ref="P66" si="60">$P$6</f>
        <v>16.417988999999999</v>
      </c>
      <c r="Q66" s="9">
        <f t="shared" ref="Q66" si="61">N66-P66</f>
        <v>-1.0571249999999992</v>
      </c>
      <c r="R66" s="9">
        <f t="shared" ref="R66" si="62">O66</f>
        <v>0.27712229980775366</v>
      </c>
      <c r="S66" s="8">
        <f t="shared" ref="S66" si="63">2^(-Q66)</f>
        <v>2.0807808111529806</v>
      </c>
      <c r="T66" s="9">
        <f t="shared" ref="T66" si="64">LOG(S66,2)</f>
        <v>1.0571249999999992</v>
      </c>
    </row>
    <row r="67" spans="1:24" ht="16" x14ac:dyDescent="0.2">
      <c r="A67" s="29"/>
      <c r="B67"/>
      <c r="C67"/>
      <c r="D67" t="s">
        <v>148</v>
      </c>
      <c r="E67"/>
      <c r="F67" t="s">
        <v>103</v>
      </c>
      <c r="G67" t="s">
        <v>119</v>
      </c>
      <c r="H67" t="s">
        <v>1</v>
      </c>
      <c r="I67" t="s">
        <v>1</v>
      </c>
      <c r="J67" t="s">
        <v>1</v>
      </c>
      <c r="K67" s="25">
        <v>24.82826042175293</v>
      </c>
      <c r="L67" s="25">
        <v>24.783685999999999</v>
      </c>
      <c r="M67" s="25">
        <v>0.21745811000000001</v>
      </c>
      <c r="N67" s="9"/>
      <c r="O67" s="9"/>
      <c r="P67" s="6"/>
      <c r="Q67" s="9"/>
      <c r="R67" s="9"/>
      <c r="S67" s="8"/>
      <c r="T67" s="9"/>
    </row>
    <row r="68" spans="1:24" ht="16" x14ac:dyDescent="0.2">
      <c r="A68" s="29"/>
      <c r="B68"/>
      <c r="C68"/>
      <c r="D68" t="s">
        <v>148</v>
      </c>
      <c r="E68"/>
      <c r="F68" t="s">
        <v>103</v>
      </c>
      <c r="G68" t="s">
        <v>119</v>
      </c>
      <c r="H68" t="s">
        <v>1</v>
      </c>
      <c r="I68" t="s">
        <v>1</v>
      </c>
      <c r="J68" t="s">
        <v>1</v>
      </c>
      <c r="K68" s="25">
        <v>24.547395706176758</v>
      </c>
      <c r="L68" s="25">
        <v>24.783685999999999</v>
      </c>
      <c r="M68" s="25">
        <v>0.21745811000000001</v>
      </c>
      <c r="N68" s="9"/>
      <c r="O68" s="9"/>
      <c r="P68" s="6"/>
      <c r="Q68" s="9"/>
      <c r="R68" s="9"/>
      <c r="S68" s="8"/>
      <c r="T68" s="9"/>
    </row>
    <row r="69" spans="1:24" ht="16" x14ac:dyDescent="0.2">
      <c r="A69" s="29"/>
      <c r="B69">
        <v>41</v>
      </c>
      <c r="C69" t="s">
        <v>44</v>
      </c>
      <c r="D69" t="s">
        <v>148</v>
      </c>
      <c r="E69"/>
      <c r="F69" t="s">
        <v>139</v>
      </c>
      <c r="G69" t="s">
        <v>119</v>
      </c>
      <c r="H69" t="s">
        <v>1</v>
      </c>
      <c r="I69" t="s">
        <v>1</v>
      </c>
      <c r="J69" t="s">
        <v>1</v>
      </c>
      <c r="K69" s="25">
        <v>22.491722106933594</v>
      </c>
      <c r="L69" s="25">
        <v>22.672867</v>
      </c>
      <c r="M69" s="25">
        <v>0.18867787999999999</v>
      </c>
      <c r="N69" s="9">
        <f>L69-L72</f>
        <v>13.250045</v>
      </c>
      <c r="O69" s="9">
        <f>SQRT(M69^2+M72^2)</f>
        <v>0.25516285358033758</v>
      </c>
      <c r="P69" s="45">
        <f>P$9</f>
        <v>13.200538000000002</v>
      </c>
      <c r="Q69" s="9">
        <f t="shared" ref="Q69" si="65">N69-P69</f>
        <v>4.9506999999998413E-2</v>
      </c>
      <c r="R69" s="9">
        <f t="shared" ref="R69" si="66">O69</f>
        <v>0.25516285358033758</v>
      </c>
      <c r="S69" s="8">
        <f t="shared" ref="S69" si="67">2^(-Q69)</f>
        <v>0.96626646659841087</v>
      </c>
      <c r="T69" s="9">
        <f t="shared" ref="T69" si="68">LOG(S69,2)</f>
        <v>-4.9506999999998302E-2</v>
      </c>
    </row>
    <row r="70" spans="1:24" ht="16" x14ac:dyDescent="0.2">
      <c r="A70" s="29"/>
      <c r="B70">
        <v>53</v>
      </c>
      <c r="C70" t="s">
        <v>66</v>
      </c>
      <c r="D70" t="s">
        <v>148</v>
      </c>
      <c r="E70"/>
      <c r="F70" t="s">
        <v>139</v>
      </c>
      <c r="G70" t="s">
        <v>119</v>
      </c>
      <c r="H70" t="s">
        <v>1</v>
      </c>
      <c r="I70" t="s">
        <v>1</v>
      </c>
      <c r="J70" t="s">
        <v>1</v>
      </c>
      <c r="K70" s="25">
        <v>22.658609390258789</v>
      </c>
      <c r="L70" s="25">
        <v>22.672867</v>
      </c>
      <c r="M70" s="25">
        <v>0.18867787999999999</v>
      </c>
      <c r="N70" s="9"/>
      <c r="O70" s="9"/>
      <c r="P70" s="6"/>
      <c r="Q70" s="9"/>
      <c r="R70" s="9"/>
      <c r="S70" s="8"/>
      <c r="T70" s="9"/>
    </row>
    <row r="71" spans="1:24" ht="16" x14ac:dyDescent="0.2">
      <c r="A71" s="29"/>
      <c r="B71">
        <v>65</v>
      </c>
      <c r="C71" t="s">
        <v>65</v>
      </c>
      <c r="D71" t="s">
        <v>148</v>
      </c>
      <c r="E71"/>
      <c r="F71" t="s">
        <v>139</v>
      </c>
      <c r="G71" t="s">
        <v>119</v>
      </c>
      <c r="H71" t="s">
        <v>1</v>
      </c>
      <c r="I71" t="s">
        <v>1</v>
      </c>
      <c r="J71" t="s">
        <v>1</v>
      </c>
      <c r="K71" s="25">
        <v>22.868268966674805</v>
      </c>
      <c r="L71" s="25">
        <v>22.672867</v>
      </c>
      <c r="M71" s="25">
        <v>0.18867787999999999</v>
      </c>
      <c r="N71" s="9"/>
      <c r="O71" s="9"/>
      <c r="P71" s="6"/>
      <c r="Q71" s="9"/>
      <c r="R71" s="9"/>
      <c r="S71" s="8"/>
      <c r="T71" s="9"/>
    </row>
    <row r="72" spans="1:24" s="44" customFormat="1" ht="16" x14ac:dyDescent="0.2">
      <c r="A72" s="47"/>
      <c r="B72">
        <v>41</v>
      </c>
      <c r="C72" t="s">
        <v>44</v>
      </c>
      <c r="D72" t="s">
        <v>148</v>
      </c>
      <c r="E72" s="41" t="s">
        <v>133</v>
      </c>
      <c r="F72" t="s">
        <v>136</v>
      </c>
      <c r="G72" t="s">
        <v>119</v>
      </c>
      <c r="H72" t="s">
        <v>1</v>
      </c>
      <c r="I72" t="s">
        <v>1</v>
      </c>
      <c r="J72" t="s">
        <v>1</v>
      </c>
      <c r="K72" s="25">
        <v>9.3020248413085938</v>
      </c>
      <c r="L72" s="25">
        <v>9.422822</v>
      </c>
      <c r="M72" s="25">
        <v>0.17178108</v>
      </c>
      <c r="N72" s="43"/>
      <c r="O72" s="43"/>
      <c r="P72" s="45"/>
      <c r="Q72" s="43"/>
      <c r="R72" s="43"/>
      <c r="S72" s="43"/>
      <c r="T72" s="43"/>
      <c r="U72" s="44" t="s">
        <v>1</v>
      </c>
      <c r="V72" s="46"/>
      <c r="W72" s="46"/>
      <c r="X72" s="46"/>
    </row>
    <row r="73" spans="1:24" s="44" customFormat="1" ht="16" x14ac:dyDescent="0.2">
      <c r="A73" s="47"/>
      <c r="B73">
        <v>53</v>
      </c>
      <c r="C73" t="s">
        <v>66</v>
      </c>
      <c r="D73" t="s">
        <v>148</v>
      </c>
      <c r="E73" s="41" t="s">
        <v>133</v>
      </c>
      <c r="F73" t="s">
        <v>136</v>
      </c>
      <c r="G73" t="s">
        <v>119</v>
      </c>
      <c r="H73" t="s">
        <v>1</v>
      </c>
      <c r="I73" t="s">
        <v>1</v>
      </c>
      <c r="J73" t="s">
        <v>1</v>
      </c>
      <c r="K73" s="25">
        <v>9.3469686508178711</v>
      </c>
      <c r="L73" s="25">
        <v>9.422822</v>
      </c>
      <c r="M73" s="25">
        <v>0.17178108</v>
      </c>
      <c r="N73" s="43"/>
      <c r="O73" s="45"/>
      <c r="P73" s="45"/>
      <c r="Q73" s="45"/>
      <c r="R73" s="45"/>
      <c r="S73" s="45"/>
      <c r="T73" s="45"/>
      <c r="U73" s="44" t="s">
        <v>1</v>
      </c>
      <c r="V73" s="46"/>
      <c r="W73" s="46"/>
      <c r="X73" s="46"/>
    </row>
    <row r="74" spans="1:24" s="51" customFormat="1" ht="16" x14ac:dyDescent="0.2">
      <c r="A74" s="48"/>
      <c r="B74">
        <v>65</v>
      </c>
      <c r="C74" t="s">
        <v>65</v>
      </c>
      <c r="D74" t="s">
        <v>148</v>
      </c>
      <c r="E74" s="41" t="s">
        <v>133</v>
      </c>
      <c r="F74" t="s">
        <v>136</v>
      </c>
      <c r="G74" t="s">
        <v>119</v>
      </c>
      <c r="H74" t="s">
        <v>1</v>
      </c>
      <c r="I74" t="s">
        <v>1</v>
      </c>
      <c r="J74" t="s">
        <v>1</v>
      </c>
      <c r="K74" s="25">
        <v>9.6194734573364258</v>
      </c>
      <c r="L74" s="25">
        <v>9.422822</v>
      </c>
      <c r="M74" s="25">
        <v>0.17178108</v>
      </c>
      <c r="N74" s="43"/>
      <c r="O74" s="45"/>
      <c r="P74" s="50"/>
      <c r="Q74" s="45"/>
      <c r="R74" s="45"/>
      <c r="S74" s="45"/>
      <c r="T74" s="45"/>
      <c r="U74" s="51" t="s">
        <v>1</v>
      </c>
      <c r="V74" s="52"/>
      <c r="W74" s="52"/>
      <c r="X74" s="52"/>
    </row>
    <row r="75" spans="1:24" s="35" customFormat="1" ht="16" x14ac:dyDescent="0.2">
      <c r="A75" s="35" t="s">
        <v>110</v>
      </c>
      <c r="B75">
        <v>85</v>
      </c>
      <c r="C75" t="s">
        <v>135</v>
      </c>
      <c r="D75" t="s">
        <v>110</v>
      </c>
      <c r="E75"/>
      <c r="F75" t="s">
        <v>136</v>
      </c>
      <c r="G75" t="s">
        <v>119</v>
      </c>
      <c r="H75" t="s">
        <v>1</v>
      </c>
      <c r="I75" t="s">
        <v>1</v>
      </c>
      <c r="J75" t="s">
        <v>1</v>
      </c>
      <c r="K75" s="25">
        <v>38.891910552978516</v>
      </c>
      <c r="L75" t="s">
        <v>1</v>
      </c>
      <c r="M75" t="s">
        <v>1</v>
      </c>
      <c r="N75" s="14"/>
      <c r="O75" s="38"/>
      <c r="P75" s="38"/>
      <c r="Q75" s="38"/>
      <c r="R75" s="38"/>
      <c r="S75" s="39"/>
      <c r="T75" s="38"/>
    </row>
    <row r="76" spans="1:24" ht="16" x14ac:dyDescent="0.2">
      <c r="B76">
        <v>86</v>
      </c>
      <c r="C76" t="s">
        <v>137</v>
      </c>
      <c r="D76" t="s">
        <v>110</v>
      </c>
      <c r="E76"/>
      <c r="F76" t="s">
        <v>136</v>
      </c>
      <c r="G76" t="s">
        <v>119</v>
      </c>
      <c r="H76" t="s">
        <v>1</v>
      </c>
      <c r="I76" t="s">
        <v>1</v>
      </c>
      <c r="J76" t="s">
        <v>1</v>
      </c>
      <c r="K76" t="s">
        <v>111</v>
      </c>
      <c r="L76" t="s">
        <v>1</v>
      </c>
      <c r="M76" t="s">
        <v>1</v>
      </c>
      <c r="N76" s="9"/>
      <c r="O76" s="6"/>
      <c r="P76" s="6"/>
      <c r="Q76" s="9"/>
      <c r="R76" s="9"/>
      <c r="S76" s="8"/>
      <c r="T76" s="9"/>
    </row>
    <row r="77" spans="1:24" ht="16" x14ac:dyDescent="0.2">
      <c r="B77">
        <v>87</v>
      </c>
      <c r="C77" t="s">
        <v>138</v>
      </c>
      <c r="D77" t="s">
        <v>110</v>
      </c>
      <c r="E77"/>
      <c r="F77" t="s">
        <v>136</v>
      </c>
      <c r="G77" t="s">
        <v>119</v>
      </c>
      <c r="H77" t="s">
        <v>1</v>
      </c>
      <c r="I77" t="s">
        <v>1</v>
      </c>
      <c r="J77" t="s">
        <v>1</v>
      </c>
      <c r="K77" t="s">
        <v>111</v>
      </c>
      <c r="L77" t="s">
        <v>1</v>
      </c>
      <c r="M77" t="s">
        <v>1</v>
      </c>
      <c r="N77" s="9"/>
      <c r="O77" s="6"/>
      <c r="P77" s="6"/>
      <c r="Q77" s="9"/>
      <c r="R77" s="9"/>
      <c r="S77" s="8"/>
      <c r="T77" s="9"/>
    </row>
    <row r="78" spans="1:24" ht="16" x14ac:dyDescent="0.2">
      <c r="B78">
        <v>86</v>
      </c>
      <c r="C78" t="s">
        <v>137</v>
      </c>
      <c r="D78" s="21" t="s">
        <v>110</v>
      </c>
      <c r="E78"/>
      <c r="F78" t="s">
        <v>136</v>
      </c>
      <c r="G78" t="s">
        <v>119</v>
      </c>
      <c r="H78" t="s">
        <v>1</v>
      </c>
      <c r="I78" t="s">
        <v>1</v>
      </c>
      <c r="J78" t="s">
        <v>1</v>
      </c>
      <c r="K78" s="21" t="s">
        <v>111</v>
      </c>
      <c r="L78" s="21" t="s">
        <v>1</v>
      </c>
      <c r="M78" s="21" t="s">
        <v>1</v>
      </c>
      <c r="N78" s="9"/>
      <c r="O78" s="6"/>
    </row>
    <row r="79" spans="1:24" ht="16" x14ac:dyDescent="0.2">
      <c r="B79">
        <v>87</v>
      </c>
      <c r="C79" t="s">
        <v>138</v>
      </c>
      <c r="D79" s="21" t="s">
        <v>110</v>
      </c>
      <c r="E79"/>
      <c r="F79" t="s">
        <v>139</v>
      </c>
      <c r="G79" t="s">
        <v>119</v>
      </c>
      <c r="H79" t="s">
        <v>1</v>
      </c>
      <c r="I79" t="s">
        <v>1</v>
      </c>
      <c r="J79" t="s">
        <v>1</v>
      </c>
      <c r="K79" s="21" t="s">
        <v>111</v>
      </c>
      <c r="L79" s="21" t="s">
        <v>1</v>
      </c>
      <c r="M79" s="21" t="s">
        <v>1</v>
      </c>
      <c r="N79" s="9"/>
      <c r="O79" s="6"/>
    </row>
    <row r="80" spans="1:24" ht="16" x14ac:dyDescent="0.2">
      <c r="B80">
        <v>88</v>
      </c>
      <c r="C80" t="s">
        <v>140</v>
      </c>
      <c r="D80" s="21" t="s">
        <v>110</v>
      </c>
      <c r="E80"/>
      <c r="F80" t="s">
        <v>139</v>
      </c>
      <c r="G80" t="s">
        <v>119</v>
      </c>
      <c r="H80" t="s">
        <v>1</v>
      </c>
      <c r="I80" t="s">
        <v>1</v>
      </c>
      <c r="J80" t="s">
        <v>1</v>
      </c>
      <c r="K80" s="53">
        <v>38.137527465820312</v>
      </c>
      <c r="L80" s="21" t="s">
        <v>1</v>
      </c>
      <c r="M80" s="21" t="s">
        <v>1</v>
      </c>
      <c r="N80" s="9"/>
      <c r="O80" s="6"/>
    </row>
    <row r="82" spans="1:25" s="10" customFormat="1" x14ac:dyDescent="0.15">
      <c r="A82" s="2"/>
      <c r="B82" s="1"/>
      <c r="C82" s="1"/>
      <c r="D82" s="15"/>
      <c r="E82" s="1"/>
      <c r="F82" s="1"/>
      <c r="G82" s="1"/>
      <c r="H82" s="1"/>
      <c r="I82" s="1"/>
      <c r="J82" s="1"/>
      <c r="K82" s="24"/>
      <c r="L82" s="24"/>
      <c r="M82" s="15"/>
      <c r="N82" s="2"/>
      <c r="O82" s="2"/>
      <c r="P82" s="2"/>
      <c r="Q82" s="2"/>
      <c r="R82" s="2"/>
      <c r="S82" s="3"/>
      <c r="T82" s="2"/>
      <c r="U82" s="1"/>
      <c r="V82" s="1"/>
      <c r="W82" s="1"/>
      <c r="X82" s="1"/>
      <c r="Y82" s="1"/>
    </row>
    <row r="83" spans="1:25" s="13" customFormat="1" x14ac:dyDescent="0.15">
      <c r="A83" s="2"/>
      <c r="B83" s="1"/>
      <c r="C83" s="1"/>
      <c r="D83" s="15"/>
      <c r="E83" s="1"/>
      <c r="F83" s="1"/>
      <c r="G83" s="1"/>
      <c r="H83" s="1"/>
      <c r="I83" s="1"/>
      <c r="J83" s="1"/>
      <c r="K83" s="24"/>
      <c r="L83" s="24"/>
      <c r="M83" s="15"/>
      <c r="N83" s="2"/>
      <c r="O83" s="2"/>
      <c r="P83" s="2"/>
      <c r="Q83" s="2"/>
      <c r="R83" s="2"/>
      <c r="S83" s="3"/>
      <c r="T83" s="2"/>
      <c r="U83" s="1"/>
      <c r="V83" s="1"/>
      <c r="W83" s="1"/>
      <c r="X83" s="1"/>
      <c r="Y83" s="1"/>
    </row>
    <row r="88" spans="1:25" s="10" customFormat="1" x14ac:dyDescent="0.15">
      <c r="A88" s="2"/>
      <c r="B88" s="1"/>
      <c r="C88" s="1"/>
      <c r="D88" s="15"/>
      <c r="E88" s="1"/>
      <c r="F88" s="1"/>
      <c r="G88" s="1"/>
      <c r="H88" s="1"/>
      <c r="I88" s="1"/>
      <c r="J88" s="1"/>
      <c r="K88" s="24"/>
      <c r="L88" s="24"/>
      <c r="M88" s="15"/>
      <c r="N88" s="2"/>
      <c r="O88" s="2"/>
      <c r="P88" s="2"/>
      <c r="Q88" s="2"/>
      <c r="R88" s="2"/>
      <c r="S88" s="3"/>
      <c r="T88" s="2"/>
      <c r="U88" s="1"/>
      <c r="V88" s="1"/>
      <c r="W88" s="1"/>
      <c r="X88" s="1"/>
      <c r="Y88" s="1"/>
    </row>
    <row r="89" spans="1:25" s="13" customFormat="1" x14ac:dyDescent="0.15">
      <c r="A89" s="2"/>
      <c r="B89" s="1"/>
      <c r="C89" s="1"/>
      <c r="D89" s="15"/>
      <c r="E89" s="1"/>
      <c r="F89" s="1"/>
      <c r="G89" s="1"/>
      <c r="H89" s="1"/>
      <c r="I89" s="1"/>
      <c r="J89" s="1"/>
      <c r="K89" s="24"/>
      <c r="L89" s="24"/>
      <c r="M89" s="15"/>
      <c r="N89" s="2"/>
      <c r="O89" s="2"/>
      <c r="P89" s="2"/>
      <c r="Q89" s="2"/>
      <c r="R89" s="2"/>
      <c r="S89" s="3"/>
      <c r="T89" s="2"/>
      <c r="U89" s="1"/>
      <c r="V89" s="1"/>
      <c r="W89" s="1"/>
      <c r="X89" s="1"/>
      <c r="Y89" s="1"/>
    </row>
    <row r="94" spans="1:25" s="10" customFormat="1" x14ac:dyDescent="0.15">
      <c r="A94" s="2"/>
      <c r="B94" s="1"/>
      <c r="C94" s="1"/>
      <c r="D94" s="15"/>
      <c r="E94" s="1"/>
      <c r="F94" s="1"/>
      <c r="G94" s="1"/>
      <c r="H94" s="1"/>
      <c r="I94" s="1"/>
      <c r="J94" s="1"/>
      <c r="K94" s="24"/>
      <c r="L94" s="24"/>
      <c r="M94" s="15"/>
      <c r="N94" s="2"/>
      <c r="O94" s="2"/>
      <c r="P94" s="2"/>
      <c r="Q94" s="2"/>
      <c r="R94" s="2"/>
      <c r="S94" s="3"/>
      <c r="T94" s="2"/>
      <c r="U94" s="1"/>
      <c r="V94" s="1"/>
      <c r="W94" s="1"/>
      <c r="X94" s="1"/>
      <c r="Y94" s="1"/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32F28-E879-2F47-9BC2-9DA1F73757D1}">
  <dimension ref="A1:Y94"/>
  <sheetViews>
    <sheetView tabSelected="1" zoomScale="139" zoomScaleNormal="100" workbookViewId="0">
      <selection activeCell="D63" sqref="D63:M65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6.6640625" style="1" bestFit="1" customWidth="1"/>
    <col min="6" max="6" width="11.1640625" style="1" bestFit="1" customWidth="1"/>
    <col min="7" max="7" width="11.1640625" style="1" customWidth="1"/>
    <col min="8" max="8" width="10" style="1" customWidth="1"/>
    <col min="9" max="9" width="6.83203125" style="1" customWidth="1"/>
    <col min="10" max="10" width="7.33203125" style="1" customWidth="1"/>
    <col min="11" max="11" width="6.6640625" style="24" bestFit="1" customWidth="1"/>
    <col min="12" max="12" width="7.6640625" style="24" bestFit="1" customWidth="1"/>
    <col min="13" max="13" width="5.6640625" style="15" bestFit="1" customWidth="1"/>
    <col min="14" max="15" width="10.83203125" style="2" customWidth="1"/>
    <col min="16" max="18" width="12.1640625" style="2" customWidth="1"/>
    <col min="19" max="19" width="12.1640625" style="3" customWidth="1"/>
    <col min="20" max="20" width="12.1640625" style="2" customWidth="1"/>
    <col min="21" max="21" width="7.33203125" style="1" bestFit="1" customWidth="1"/>
    <col min="22" max="22" width="12.1640625" style="1" bestFit="1" customWidth="1"/>
    <col min="23" max="23" width="10.1640625" style="1" bestFit="1" customWidth="1"/>
    <col min="24" max="24" width="11.83203125" style="1" bestFit="1" customWidth="1"/>
    <col min="25" max="16384" width="8.83203125" style="1"/>
  </cols>
  <sheetData>
    <row r="1" spans="1:24" x14ac:dyDescent="0.15">
      <c r="H1" s="54" t="s">
        <v>112</v>
      </c>
      <c r="I1" s="54"/>
      <c r="J1" s="54"/>
      <c r="K1" s="54"/>
      <c r="L1" s="54"/>
      <c r="M1" s="54"/>
      <c r="N1" s="55" t="s">
        <v>113</v>
      </c>
      <c r="O1" s="55"/>
      <c r="P1" s="55"/>
      <c r="Q1" s="55"/>
      <c r="R1" s="32"/>
    </row>
    <row r="2" spans="1:24" x14ac:dyDescent="0.15">
      <c r="A2" s="22" t="s">
        <v>97</v>
      </c>
      <c r="B2" s="1" t="s">
        <v>99</v>
      </c>
      <c r="C2" s="1" t="s">
        <v>98</v>
      </c>
      <c r="D2" s="15" t="s">
        <v>134</v>
      </c>
      <c r="E2" s="1" t="s">
        <v>96</v>
      </c>
      <c r="F2" s="1" t="s">
        <v>95</v>
      </c>
      <c r="G2" s="1" t="s">
        <v>100</v>
      </c>
      <c r="H2" s="4" t="s">
        <v>94</v>
      </c>
      <c r="I2" s="1" t="s">
        <v>93</v>
      </c>
      <c r="J2" s="1" t="s">
        <v>92</v>
      </c>
      <c r="K2" s="24" t="s">
        <v>91</v>
      </c>
      <c r="L2" s="24" t="s">
        <v>90</v>
      </c>
      <c r="M2" s="15" t="s">
        <v>89</v>
      </c>
      <c r="N2" s="33" t="s">
        <v>115</v>
      </c>
      <c r="O2" s="2" t="s">
        <v>117</v>
      </c>
      <c r="P2" s="2" t="s">
        <v>116</v>
      </c>
      <c r="Q2" s="33" t="s">
        <v>88</v>
      </c>
      <c r="R2" s="2" t="s">
        <v>118</v>
      </c>
      <c r="S2" s="3" t="s">
        <v>87</v>
      </c>
      <c r="T2" s="2" t="s">
        <v>86</v>
      </c>
      <c r="U2" s="1" t="s">
        <v>85</v>
      </c>
      <c r="V2" s="1" t="s">
        <v>84</v>
      </c>
      <c r="W2" s="1" t="s">
        <v>83</v>
      </c>
      <c r="X2" s="1" t="s">
        <v>82</v>
      </c>
    </row>
    <row r="3" spans="1:24" s="13" customFormat="1" ht="16" x14ac:dyDescent="0.2">
      <c r="A3" s="19" t="s">
        <v>122</v>
      </c>
      <c r="B3"/>
      <c r="C3"/>
      <c r="D3" t="s">
        <v>34</v>
      </c>
      <c r="E3"/>
      <c r="F3" t="s">
        <v>120</v>
      </c>
      <c r="G3" t="s">
        <v>119</v>
      </c>
      <c r="H3" t="s">
        <v>1</v>
      </c>
      <c r="I3" t="s">
        <v>1</v>
      </c>
      <c r="J3" t="s">
        <v>1</v>
      </c>
      <c r="K3" s="25">
        <v>22.224924087524414</v>
      </c>
      <c r="L3" s="25">
        <v>22.117224</v>
      </c>
      <c r="M3" s="25">
        <v>0.13127444999999999</v>
      </c>
      <c r="N3" s="9">
        <f>L3-L12</f>
        <v>14.589798699999999</v>
      </c>
      <c r="O3" s="9">
        <f>SQRT(M3^2+M12^2)</f>
        <v>0.16946109700022186</v>
      </c>
      <c r="P3" s="18">
        <f>N3</f>
        <v>14.589798699999999</v>
      </c>
      <c r="Q3" s="9">
        <f>N3-P3</f>
        <v>0</v>
      </c>
      <c r="R3" s="9">
        <f>O3</f>
        <v>0.16946109700022186</v>
      </c>
      <c r="S3" s="8">
        <f>2^(-Q3)</f>
        <v>1</v>
      </c>
      <c r="T3" s="9">
        <f>LOG(S3,2)</f>
        <v>0</v>
      </c>
      <c r="U3" s="13" t="s">
        <v>1</v>
      </c>
    </row>
    <row r="4" spans="1:24" ht="16" x14ac:dyDescent="0.2">
      <c r="A4" s="20" t="s">
        <v>102</v>
      </c>
      <c r="B4"/>
      <c r="C4"/>
      <c r="D4" t="s">
        <v>34</v>
      </c>
      <c r="E4"/>
      <c r="F4" t="s">
        <v>120</v>
      </c>
      <c r="G4" t="s">
        <v>119</v>
      </c>
      <c r="H4" t="s">
        <v>1</v>
      </c>
      <c r="I4" t="s">
        <v>1</v>
      </c>
      <c r="J4" t="s">
        <v>1</v>
      </c>
      <c r="K4" s="25">
        <v>21.970996856689453</v>
      </c>
      <c r="L4" s="25">
        <v>22.117224</v>
      </c>
      <c r="M4" s="25">
        <v>0.13127444999999999</v>
      </c>
      <c r="N4" s="9"/>
      <c r="O4" s="9"/>
      <c r="P4" s="9"/>
      <c r="Q4" s="9"/>
      <c r="R4" s="9"/>
      <c r="S4" s="8"/>
      <c r="T4" s="9"/>
      <c r="U4" s="1" t="s">
        <v>1</v>
      </c>
    </row>
    <row r="5" spans="1:24" ht="16" x14ac:dyDescent="0.2">
      <c r="A5" s="2" t="s">
        <v>114</v>
      </c>
      <c r="B5"/>
      <c r="C5"/>
      <c r="D5" t="s">
        <v>34</v>
      </c>
      <c r="E5"/>
      <c r="F5" t="s">
        <v>120</v>
      </c>
      <c r="G5" t="s">
        <v>119</v>
      </c>
      <c r="H5" t="s">
        <v>1</v>
      </c>
      <c r="I5" t="s">
        <v>1</v>
      </c>
      <c r="J5" t="s">
        <v>1</v>
      </c>
      <c r="K5" s="25">
        <v>22.155750274658203</v>
      </c>
      <c r="L5" s="25">
        <v>22.117224</v>
      </c>
      <c r="M5" s="25">
        <v>0.13127444999999999</v>
      </c>
      <c r="N5" s="9"/>
      <c r="O5" s="9"/>
      <c r="P5" s="9"/>
      <c r="Q5" s="9"/>
      <c r="R5" s="9"/>
      <c r="S5" s="8"/>
      <c r="T5" s="9"/>
    </row>
    <row r="6" spans="1:24" ht="16" x14ac:dyDescent="0.2">
      <c r="B6"/>
      <c r="C6"/>
      <c r="D6" t="s">
        <v>34</v>
      </c>
      <c r="E6"/>
      <c r="F6" t="s">
        <v>103</v>
      </c>
      <c r="G6" t="s">
        <v>119</v>
      </c>
      <c r="H6" t="s">
        <v>1</v>
      </c>
      <c r="I6" t="s">
        <v>1</v>
      </c>
      <c r="J6" t="s">
        <v>1</v>
      </c>
      <c r="K6" s="25">
        <v>24.402490615844727</v>
      </c>
      <c r="L6" s="25">
        <v>24.393774000000001</v>
      </c>
      <c r="M6" s="25">
        <v>8.4533819999999996E-2</v>
      </c>
      <c r="N6" s="9">
        <f>L6-L12</f>
        <v>16.8663487</v>
      </c>
      <c r="O6" s="9">
        <f>SQRT(M6^2+M12^2)</f>
        <v>0.13649193711537874</v>
      </c>
      <c r="P6" s="18">
        <f>N6</f>
        <v>16.8663487</v>
      </c>
      <c r="Q6" s="9">
        <f>N6-P6</f>
        <v>0</v>
      </c>
      <c r="R6" s="9">
        <f>O6</f>
        <v>0.13649193711537874</v>
      </c>
      <c r="S6" s="8">
        <f>2^(-Q6)</f>
        <v>1</v>
      </c>
      <c r="T6" s="9">
        <f>LOG(S6,2)</f>
        <v>0</v>
      </c>
    </row>
    <row r="7" spans="1:24" ht="16" x14ac:dyDescent="0.2">
      <c r="B7"/>
      <c r="C7"/>
      <c r="D7" t="s">
        <v>34</v>
      </c>
      <c r="E7"/>
      <c r="F7" t="s">
        <v>103</v>
      </c>
      <c r="G7" t="s">
        <v>119</v>
      </c>
      <c r="H7" t="s">
        <v>1</v>
      </c>
      <c r="I7" t="s">
        <v>1</v>
      </c>
      <c r="J7" t="s">
        <v>1</v>
      </c>
      <c r="K7" s="25">
        <v>24.305219650268555</v>
      </c>
      <c r="L7" s="25">
        <v>24.393774000000001</v>
      </c>
      <c r="M7" s="25">
        <v>8.4533819999999996E-2</v>
      </c>
      <c r="N7" s="9"/>
      <c r="O7" s="9"/>
      <c r="P7" s="9"/>
      <c r="Q7" s="9"/>
      <c r="R7" s="9"/>
      <c r="S7" s="8"/>
      <c r="T7" s="9"/>
    </row>
    <row r="8" spans="1:24" ht="16" x14ac:dyDescent="0.2">
      <c r="B8"/>
      <c r="C8"/>
      <c r="D8" t="s">
        <v>34</v>
      </c>
      <c r="E8"/>
      <c r="F8" t="s">
        <v>103</v>
      </c>
      <c r="G8" t="s">
        <v>119</v>
      </c>
      <c r="H8" t="s">
        <v>1</v>
      </c>
      <c r="I8" t="s">
        <v>1</v>
      </c>
      <c r="J8" t="s">
        <v>1</v>
      </c>
      <c r="K8" s="25">
        <v>24.473611831665039</v>
      </c>
      <c r="L8" s="25">
        <v>24.393774000000001</v>
      </c>
      <c r="M8" s="25">
        <v>8.4533819999999996E-2</v>
      </c>
      <c r="N8" s="9"/>
      <c r="O8" s="9"/>
      <c r="P8" s="9"/>
      <c r="Q8" s="9"/>
      <c r="R8" s="9"/>
      <c r="S8" s="8"/>
      <c r="T8" s="9"/>
    </row>
    <row r="9" spans="1:24" ht="16" x14ac:dyDescent="0.2">
      <c r="B9">
        <v>3</v>
      </c>
      <c r="C9" t="s">
        <v>39</v>
      </c>
      <c r="D9" t="s">
        <v>34</v>
      </c>
      <c r="E9"/>
      <c r="F9" t="s">
        <v>139</v>
      </c>
      <c r="G9" t="s">
        <v>119</v>
      </c>
      <c r="H9" t="s">
        <v>1</v>
      </c>
      <c r="I9" t="s">
        <v>1</v>
      </c>
      <c r="J9" t="s">
        <v>1</v>
      </c>
      <c r="K9" s="25">
        <v>21.312786102294922</v>
      </c>
      <c r="L9" s="25">
        <v>21.332312000000002</v>
      </c>
      <c r="M9" s="25">
        <v>4.3815877000000003E-2</v>
      </c>
      <c r="N9" s="9">
        <f>L9-L12</f>
        <v>13.804886700000001</v>
      </c>
      <c r="O9" s="9">
        <f>SQRT(M9^2+M12^2)</f>
        <v>0.11577527046392606</v>
      </c>
      <c r="P9" s="18">
        <f>N9</f>
        <v>13.804886700000001</v>
      </c>
      <c r="Q9" s="9">
        <f>N9-P9</f>
        <v>0</v>
      </c>
      <c r="R9" s="9">
        <f>O9</f>
        <v>0.11577527046392606</v>
      </c>
      <c r="S9" s="8">
        <f>2^(-Q9)</f>
        <v>1</v>
      </c>
      <c r="T9" s="9">
        <f t="shared" ref="T9" si="0">LOG(S9,2)</f>
        <v>0</v>
      </c>
    </row>
    <row r="10" spans="1:24" ht="16" x14ac:dyDescent="0.2">
      <c r="B10">
        <v>15</v>
      </c>
      <c r="C10" t="s">
        <v>38</v>
      </c>
      <c r="D10" t="s">
        <v>34</v>
      </c>
      <c r="E10"/>
      <c r="F10" t="s">
        <v>139</v>
      </c>
      <c r="G10" t="s">
        <v>119</v>
      </c>
      <c r="H10" t="s">
        <v>1</v>
      </c>
      <c r="I10" t="s">
        <v>1</v>
      </c>
      <c r="J10" t="s">
        <v>1</v>
      </c>
      <c r="K10" s="25">
        <v>21.382495880126953</v>
      </c>
      <c r="L10" s="25">
        <v>21.332312000000002</v>
      </c>
      <c r="M10" s="25">
        <v>4.3815877000000003E-2</v>
      </c>
      <c r="N10" s="9"/>
      <c r="O10" s="9"/>
      <c r="P10" s="9"/>
      <c r="Q10" s="9"/>
      <c r="R10" s="9"/>
      <c r="S10" s="8"/>
      <c r="T10" s="9"/>
    </row>
    <row r="11" spans="1:24" ht="16" x14ac:dyDescent="0.2">
      <c r="B11">
        <v>27</v>
      </c>
      <c r="C11" t="s">
        <v>37</v>
      </c>
      <c r="D11" t="s">
        <v>34</v>
      </c>
      <c r="E11"/>
      <c r="F11" t="s">
        <v>139</v>
      </c>
      <c r="G11" t="s">
        <v>119</v>
      </c>
      <c r="H11" t="s">
        <v>1</v>
      </c>
      <c r="I11" t="s">
        <v>1</v>
      </c>
      <c r="J11" t="s">
        <v>1</v>
      </c>
      <c r="K11" s="25">
        <v>21.301652908325195</v>
      </c>
      <c r="L11" s="25">
        <v>21.332312000000002</v>
      </c>
      <c r="M11" s="25">
        <v>4.3815877000000003E-2</v>
      </c>
      <c r="N11" s="9"/>
      <c r="O11" s="9"/>
      <c r="P11" s="9"/>
      <c r="Q11" s="9"/>
      <c r="R11" s="9"/>
      <c r="S11" s="8"/>
      <c r="T11" s="9"/>
    </row>
    <row r="12" spans="1:24" s="44" customFormat="1" ht="16" x14ac:dyDescent="0.2">
      <c r="A12" s="42"/>
      <c r="B12">
        <v>3</v>
      </c>
      <c r="C12" t="s">
        <v>39</v>
      </c>
      <c r="D12" t="s">
        <v>34</v>
      </c>
      <c r="E12" s="41" t="s">
        <v>121</v>
      </c>
      <c r="F12" t="s">
        <v>136</v>
      </c>
      <c r="G12" t="s">
        <v>119</v>
      </c>
      <c r="H12" t="s">
        <v>1</v>
      </c>
      <c r="I12" t="s">
        <v>1</v>
      </c>
      <c r="J12" t="s">
        <v>1</v>
      </c>
      <c r="K12" s="25">
        <v>7.6441893577575684</v>
      </c>
      <c r="L12" s="25">
        <v>7.5274253</v>
      </c>
      <c r="M12" s="25">
        <v>0.10716381</v>
      </c>
      <c r="N12" s="43"/>
      <c r="O12" s="43"/>
      <c r="P12" s="43"/>
      <c r="Q12" s="43"/>
      <c r="R12" s="43"/>
      <c r="S12" s="43"/>
      <c r="T12" s="43"/>
      <c r="U12" s="44" t="s">
        <v>1</v>
      </c>
    </row>
    <row r="13" spans="1:24" s="44" customFormat="1" ht="16" x14ac:dyDescent="0.2">
      <c r="A13" s="42"/>
      <c r="B13">
        <v>15</v>
      </c>
      <c r="C13" t="s">
        <v>38</v>
      </c>
      <c r="D13" t="s">
        <v>34</v>
      </c>
      <c r="E13" s="41" t="s">
        <v>121</v>
      </c>
      <c r="F13" t="s">
        <v>136</v>
      </c>
      <c r="G13" t="s">
        <v>119</v>
      </c>
      <c r="H13" t="s">
        <v>1</v>
      </c>
      <c r="I13" t="s">
        <v>1</v>
      </c>
      <c r="J13" t="s">
        <v>1</v>
      </c>
      <c r="K13" s="25">
        <v>7.433565616607666</v>
      </c>
      <c r="L13" s="25">
        <v>7.5274253</v>
      </c>
      <c r="M13" s="25">
        <v>0.10716381</v>
      </c>
      <c r="N13" s="43"/>
      <c r="O13" s="45"/>
      <c r="P13" s="45"/>
      <c r="Q13" s="45"/>
      <c r="R13" s="45"/>
      <c r="S13" s="45"/>
      <c r="T13" s="45"/>
      <c r="U13" s="44" t="s">
        <v>1</v>
      </c>
      <c r="V13" s="46"/>
      <c r="W13" s="46"/>
      <c r="X13" s="46"/>
    </row>
    <row r="14" spans="1:24" s="44" customFormat="1" ht="16" x14ac:dyDescent="0.2">
      <c r="A14" s="42"/>
      <c r="B14">
        <v>27</v>
      </c>
      <c r="C14" t="s">
        <v>37</v>
      </c>
      <c r="D14" t="s">
        <v>34</v>
      </c>
      <c r="E14" s="41" t="s">
        <v>121</v>
      </c>
      <c r="F14" t="s">
        <v>136</v>
      </c>
      <c r="G14" t="s">
        <v>119</v>
      </c>
      <c r="H14" t="s">
        <v>1</v>
      </c>
      <c r="I14" t="s">
        <v>1</v>
      </c>
      <c r="J14" t="s">
        <v>1</v>
      </c>
      <c r="K14" s="25">
        <v>7.5045194625854492</v>
      </c>
      <c r="L14" s="25">
        <v>7.5274253</v>
      </c>
      <c r="M14" s="25">
        <v>0.10716381</v>
      </c>
      <c r="N14" s="43"/>
      <c r="O14" s="45"/>
      <c r="P14" s="45"/>
      <c r="Q14" s="45"/>
      <c r="R14" s="45"/>
      <c r="S14" s="45"/>
      <c r="T14" s="45"/>
      <c r="U14" s="44" t="s">
        <v>1</v>
      </c>
      <c r="V14" s="46"/>
      <c r="W14" s="46"/>
      <c r="X14" s="46"/>
    </row>
    <row r="15" spans="1:24" s="13" customFormat="1" ht="16" x14ac:dyDescent="0.2">
      <c r="A15" s="27" t="s">
        <v>123</v>
      </c>
      <c r="B15" s="16"/>
      <c r="C15" s="16"/>
      <c r="D15" t="s">
        <v>57</v>
      </c>
      <c r="E15"/>
      <c r="F15" t="s">
        <v>120</v>
      </c>
      <c r="G15" t="s">
        <v>119</v>
      </c>
      <c r="H15" t="s">
        <v>1</v>
      </c>
      <c r="I15" t="s">
        <v>1</v>
      </c>
      <c r="J15" t="s">
        <v>1</v>
      </c>
      <c r="K15" s="25">
        <v>24.855186462402344</v>
      </c>
      <c r="L15" s="25">
        <v>24.607507999999999</v>
      </c>
      <c r="M15" s="25">
        <v>0.22282267</v>
      </c>
      <c r="N15" s="9">
        <f>L15-L24</f>
        <v>16.305212999999998</v>
      </c>
      <c r="O15" s="9">
        <f>SQRT(M15^2+M24^2)</f>
        <v>0.29932481505732278</v>
      </c>
      <c r="P15" s="18">
        <f>$P$3</f>
        <v>14.589798699999999</v>
      </c>
      <c r="Q15" s="9">
        <f t="shared" ref="Q15" si="1">N15-P15</f>
        <v>1.7154142999999991</v>
      </c>
      <c r="R15" s="9">
        <f t="shared" ref="R15" si="2">O15</f>
        <v>0.29932481505732278</v>
      </c>
      <c r="S15" s="8">
        <f t="shared" ref="S15" si="3">2^(-Q15)</f>
        <v>0.30451510549148014</v>
      </c>
      <c r="T15" s="9">
        <f t="shared" ref="T15" si="4">LOG(S15,2)</f>
        <v>-1.7154142999999991</v>
      </c>
      <c r="U15" s="13" t="s">
        <v>1</v>
      </c>
    </row>
    <row r="16" spans="1:24" ht="16" x14ac:dyDescent="0.2">
      <c r="A16" s="29" t="s">
        <v>124</v>
      </c>
      <c r="B16"/>
      <c r="C16"/>
      <c r="D16" t="s">
        <v>57</v>
      </c>
      <c r="E16"/>
      <c r="F16" t="s">
        <v>120</v>
      </c>
      <c r="G16" t="s">
        <v>119</v>
      </c>
      <c r="H16" t="s">
        <v>1</v>
      </c>
      <c r="I16" t="s">
        <v>1</v>
      </c>
      <c r="J16" t="s">
        <v>1</v>
      </c>
      <c r="K16" s="25">
        <v>24.544012069702148</v>
      </c>
      <c r="L16" s="25">
        <v>24.607507999999999</v>
      </c>
      <c r="M16" s="25">
        <v>0.22282267</v>
      </c>
      <c r="N16" s="9"/>
      <c r="O16" s="9"/>
      <c r="P16" s="6"/>
      <c r="Q16" s="9"/>
      <c r="R16" s="9"/>
      <c r="S16" s="8"/>
      <c r="T16" s="9"/>
      <c r="U16" s="1" t="s">
        <v>1</v>
      </c>
    </row>
    <row r="17" spans="1:24" ht="16" x14ac:dyDescent="0.2">
      <c r="A17" s="29"/>
      <c r="B17"/>
      <c r="C17"/>
      <c r="D17" t="s">
        <v>57</v>
      </c>
      <c r="E17"/>
      <c r="F17" t="s">
        <v>120</v>
      </c>
      <c r="G17" t="s">
        <v>119</v>
      </c>
      <c r="H17" t="s">
        <v>1</v>
      </c>
      <c r="I17" t="s">
        <v>1</v>
      </c>
      <c r="J17" t="s">
        <v>1</v>
      </c>
      <c r="K17" s="25">
        <v>24.423324584960938</v>
      </c>
      <c r="L17" s="25">
        <v>24.607507999999999</v>
      </c>
      <c r="M17" s="25">
        <v>0.22282267</v>
      </c>
      <c r="N17" s="9"/>
      <c r="O17" s="9"/>
      <c r="P17" s="6"/>
      <c r="Q17" s="9"/>
      <c r="R17" s="9"/>
      <c r="S17" s="8"/>
      <c r="T17" s="9"/>
      <c r="U17" s="1" t="s">
        <v>1</v>
      </c>
    </row>
    <row r="18" spans="1:24" ht="16" x14ac:dyDescent="0.2">
      <c r="A18" s="29"/>
      <c r="B18"/>
      <c r="C18"/>
      <c r="D18" t="s">
        <v>57</v>
      </c>
      <c r="E18"/>
      <c r="F18" t="s">
        <v>103</v>
      </c>
      <c r="G18" t="s">
        <v>119</v>
      </c>
      <c r="H18" t="s">
        <v>1</v>
      </c>
      <c r="I18" t="s">
        <v>1</v>
      </c>
      <c r="J18" t="s">
        <v>1</v>
      </c>
      <c r="K18" s="25">
        <v>26.746284484863281</v>
      </c>
      <c r="L18" s="25">
        <v>26.553090999999998</v>
      </c>
      <c r="M18" s="25">
        <v>0.16846174999999999</v>
      </c>
      <c r="N18" s="9">
        <f>L18-L24</f>
        <v>18.250795999999998</v>
      </c>
      <c r="O18" s="9">
        <f>SQRT(M18^2+M24^2)</f>
        <v>0.26139006074492216</v>
      </c>
      <c r="P18" s="34">
        <f>$P$6</f>
        <v>16.8663487</v>
      </c>
      <c r="Q18" s="9">
        <f t="shared" ref="Q18" si="5">N18-P18</f>
        <v>1.3844472999999979</v>
      </c>
      <c r="R18" s="9">
        <f t="shared" ref="R18" si="6">O18</f>
        <v>0.26139006074492216</v>
      </c>
      <c r="S18" s="8">
        <f t="shared" ref="S18" si="7">2^(-Q18)</f>
        <v>0.38303621327903481</v>
      </c>
      <c r="T18" s="9">
        <f t="shared" ref="T18" si="8">LOG(S18,2)</f>
        <v>-1.3844472999999979</v>
      </c>
    </row>
    <row r="19" spans="1:24" ht="16" x14ac:dyDescent="0.2">
      <c r="A19" s="29"/>
      <c r="B19"/>
      <c r="C19"/>
      <c r="D19" t="s">
        <v>57</v>
      </c>
      <c r="E19"/>
      <c r="F19" t="s">
        <v>103</v>
      </c>
      <c r="G19" t="s">
        <v>119</v>
      </c>
      <c r="H19" t="s">
        <v>1</v>
      </c>
      <c r="I19" t="s">
        <v>1</v>
      </c>
      <c r="J19" t="s">
        <v>1</v>
      </c>
      <c r="K19" s="25">
        <v>26.476144790649414</v>
      </c>
      <c r="L19" s="25">
        <v>26.553090999999998</v>
      </c>
      <c r="M19" s="25">
        <v>0.16846174999999999</v>
      </c>
      <c r="N19" s="9"/>
      <c r="O19" s="9"/>
      <c r="P19" s="6"/>
      <c r="Q19" s="9"/>
      <c r="R19" s="9"/>
      <c r="S19" s="8"/>
      <c r="T19" s="9"/>
    </row>
    <row r="20" spans="1:24" ht="16" x14ac:dyDescent="0.2">
      <c r="A20" s="29"/>
      <c r="B20"/>
      <c r="C20"/>
      <c r="D20" t="s">
        <v>57</v>
      </c>
      <c r="E20"/>
      <c r="F20" t="s">
        <v>103</v>
      </c>
      <c r="G20" t="s">
        <v>119</v>
      </c>
      <c r="H20" t="s">
        <v>1</v>
      </c>
      <c r="I20" t="s">
        <v>1</v>
      </c>
      <c r="J20" t="s">
        <v>1</v>
      </c>
      <c r="K20" s="25">
        <v>26.436840057373047</v>
      </c>
      <c r="L20" s="25">
        <v>26.553090999999998</v>
      </c>
      <c r="M20" s="25">
        <v>0.16846174999999999</v>
      </c>
      <c r="N20" s="9"/>
      <c r="O20" s="9"/>
      <c r="P20" s="6"/>
      <c r="Q20" s="9"/>
      <c r="R20" s="9"/>
      <c r="S20" s="8"/>
      <c r="T20" s="9"/>
    </row>
    <row r="21" spans="1:24" ht="16" x14ac:dyDescent="0.2">
      <c r="A21" s="29"/>
      <c r="B21">
        <v>6</v>
      </c>
      <c r="C21" t="s">
        <v>62</v>
      </c>
      <c r="D21" t="s">
        <v>57</v>
      </c>
      <c r="E21"/>
      <c r="F21" t="s">
        <v>139</v>
      </c>
      <c r="G21" t="s">
        <v>119</v>
      </c>
      <c r="H21" t="s">
        <v>1</v>
      </c>
      <c r="I21" t="s">
        <v>1</v>
      </c>
      <c r="J21" t="s">
        <v>1</v>
      </c>
      <c r="K21" s="25">
        <v>23.607440948486328</v>
      </c>
      <c r="L21" s="25">
        <v>23.757857999999999</v>
      </c>
      <c r="M21" s="25">
        <v>0.14392712999999999</v>
      </c>
      <c r="N21" s="9">
        <f>L21-L24</f>
        <v>15.455562999999998</v>
      </c>
      <c r="O21" s="9">
        <f>SQRT(M21^2+M24^2)</f>
        <v>0.24629336449285127</v>
      </c>
      <c r="P21" s="45">
        <f>P$9</f>
        <v>13.804886700000001</v>
      </c>
      <c r="Q21" s="9">
        <f t="shared" ref="Q21" si="9">N21-P21</f>
        <v>1.6506762999999971</v>
      </c>
      <c r="R21" s="9">
        <f t="shared" ref="R21" si="10">O21</f>
        <v>0.24629336449285127</v>
      </c>
      <c r="S21" s="8">
        <f t="shared" ref="S21" si="11">2^(-Q21)</f>
        <v>0.31849082115584887</v>
      </c>
      <c r="T21" s="9">
        <f t="shared" ref="T21" si="12">LOG(S21,2)</f>
        <v>-1.6506762999999971</v>
      </c>
    </row>
    <row r="22" spans="1:24" ht="16" x14ac:dyDescent="0.2">
      <c r="A22" s="29"/>
      <c r="B22">
        <v>18</v>
      </c>
      <c r="C22" t="s">
        <v>61</v>
      </c>
      <c r="D22" t="s">
        <v>57</v>
      </c>
      <c r="E22"/>
      <c r="F22" t="s">
        <v>139</v>
      </c>
      <c r="G22" t="s">
        <v>119</v>
      </c>
      <c r="H22" t="s">
        <v>1</v>
      </c>
      <c r="I22" t="s">
        <v>1</v>
      </c>
      <c r="J22" t="s">
        <v>1</v>
      </c>
      <c r="K22" s="25">
        <v>23.894271850585938</v>
      </c>
      <c r="L22" s="25">
        <v>23.757857999999999</v>
      </c>
      <c r="M22" s="25">
        <v>0.14392712999999999</v>
      </c>
      <c r="N22" s="9"/>
      <c r="O22" s="9"/>
      <c r="P22" s="6"/>
      <c r="Q22" s="9"/>
      <c r="R22" s="9"/>
      <c r="S22" s="8"/>
      <c r="T22" s="9"/>
    </row>
    <row r="23" spans="1:24" ht="16" x14ac:dyDescent="0.2">
      <c r="A23" s="29"/>
      <c r="B23">
        <v>30</v>
      </c>
      <c r="C23" t="s">
        <v>60</v>
      </c>
      <c r="D23" t="s">
        <v>57</v>
      </c>
      <c r="E23"/>
      <c r="F23" t="s">
        <v>139</v>
      </c>
      <c r="G23" t="s">
        <v>119</v>
      </c>
      <c r="H23" t="s">
        <v>1</v>
      </c>
      <c r="I23" t="s">
        <v>1</v>
      </c>
      <c r="J23" t="s">
        <v>1</v>
      </c>
      <c r="K23" s="25">
        <v>23.771858215332031</v>
      </c>
      <c r="L23" s="25">
        <v>23.757857999999999</v>
      </c>
      <c r="M23" s="25">
        <v>0.14392712999999999</v>
      </c>
      <c r="N23" s="9"/>
      <c r="O23" s="9"/>
      <c r="P23" s="6"/>
      <c r="Q23" s="9"/>
      <c r="R23" s="9"/>
      <c r="S23" s="8"/>
      <c r="T23" s="9"/>
    </row>
    <row r="24" spans="1:24" s="44" customFormat="1" ht="16" x14ac:dyDescent="0.2">
      <c r="A24" s="47"/>
      <c r="B24">
        <v>6</v>
      </c>
      <c r="C24" t="s">
        <v>62</v>
      </c>
      <c r="D24" t="s">
        <v>57</v>
      </c>
      <c r="E24" s="41" t="s">
        <v>129</v>
      </c>
      <c r="F24" t="s">
        <v>136</v>
      </c>
      <c r="G24" t="s">
        <v>119</v>
      </c>
      <c r="H24" t="s">
        <v>1</v>
      </c>
      <c r="I24" t="s">
        <v>1</v>
      </c>
      <c r="J24" t="s">
        <v>1</v>
      </c>
      <c r="K24" s="25">
        <v>8.1206369400024414</v>
      </c>
      <c r="L24" s="25">
        <v>8.3022950000000009</v>
      </c>
      <c r="M24" s="25">
        <v>0.19986345999999999</v>
      </c>
      <c r="N24" s="43"/>
      <c r="O24" s="43"/>
      <c r="P24" s="45"/>
      <c r="Q24" s="43"/>
      <c r="R24" s="43"/>
      <c r="S24" s="43"/>
      <c r="T24" s="43"/>
      <c r="U24" s="44" t="s">
        <v>1</v>
      </c>
      <c r="V24" s="46"/>
      <c r="W24" s="46"/>
      <c r="X24" s="46"/>
    </row>
    <row r="25" spans="1:24" s="44" customFormat="1" ht="16" x14ac:dyDescent="0.2">
      <c r="A25" s="47"/>
      <c r="B25">
        <v>18</v>
      </c>
      <c r="C25" t="s">
        <v>61</v>
      </c>
      <c r="D25" t="s">
        <v>57</v>
      </c>
      <c r="E25" s="41" t="s">
        <v>129</v>
      </c>
      <c r="F25" t="s">
        <v>136</v>
      </c>
      <c r="G25" t="s">
        <v>119</v>
      </c>
      <c r="H25" t="s">
        <v>1</v>
      </c>
      <c r="I25" t="s">
        <v>1</v>
      </c>
      <c r="J25" t="s">
        <v>1</v>
      </c>
      <c r="K25" s="25">
        <v>8.5163946151733398</v>
      </c>
      <c r="L25" s="25">
        <v>8.3022950000000009</v>
      </c>
      <c r="M25" s="25">
        <v>0.19986345999999999</v>
      </c>
      <c r="N25" s="43"/>
      <c r="O25" s="45"/>
      <c r="P25" s="45"/>
      <c r="Q25" s="45"/>
      <c r="R25" s="45"/>
      <c r="S25" s="45"/>
      <c r="T25" s="45"/>
      <c r="U25" s="44" t="s">
        <v>1</v>
      </c>
      <c r="V25" s="46"/>
      <c r="W25" s="46"/>
      <c r="X25" s="46"/>
    </row>
    <row r="26" spans="1:24" s="51" customFormat="1" ht="16" x14ac:dyDescent="0.2">
      <c r="A26" s="48"/>
      <c r="B26">
        <v>30</v>
      </c>
      <c r="C26" t="s">
        <v>60</v>
      </c>
      <c r="D26" t="s">
        <v>57</v>
      </c>
      <c r="E26" s="41" t="s">
        <v>129</v>
      </c>
      <c r="F26" t="s">
        <v>136</v>
      </c>
      <c r="G26" t="s">
        <v>119</v>
      </c>
      <c r="H26" t="s">
        <v>1</v>
      </c>
      <c r="I26" t="s">
        <v>1</v>
      </c>
      <c r="J26" t="s">
        <v>1</v>
      </c>
      <c r="K26" s="25">
        <v>8.2698526382446289</v>
      </c>
      <c r="L26" s="25">
        <v>8.3022950000000009</v>
      </c>
      <c r="M26" s="25">
        <v>0.19986345999999999</v>
      </c>
      <c r="N26" s="49"/>
      <c r="O26" s="50"/>
      <c r="P26" s="50"/>
      <c r="Q26" s="50"/>
      <c r="R26" s="50"/>
      <c r="S26" s="50"/>
      <c r="T26" s="50"/>
      <c r="U26" s="51" t="s">
        <v>1</v>
      </c>
      <c r="V26" s="52"/>
      <c r="W26" s="52"/>
      <c r="X26" s="52"/>
    </row>
    <row r="27" spans="1:24" ht="16" x14ac:dyDescent="0.2">
      <c r="A27" s="2" t="s">
        <v>123</v>
      </c>
      <c r="B27"/>
      <c r="C27"/>
      <c r="D27" t="s">
        <v>149</v>
      </c>
      <c r="E27"/>
      <c r="F27" t="s">
        <v>120</v>
      </c>
      <c r="G27" t="s">
        <v>119</v>
      </c>
      <c r="H27" t="s">
        <v>1</v>
      </c>
      <c r="I27" t="s">
        <v>1</v>
      </c>
      <c r="J27" t="s">
        <v>1</v>
      </c>
      <c r="K27" s="25">
        <v>24.685083389282227</v>
      </c>
      <c r="L27" s="25">
        <v>24.370726000000001</v>
      </c>
      <c r="M27" s="25">
        <v>0.27897337</v>
      </c>
      <c r="N27" s="6">
        <f>L27-L36</f>
        <v>16.329049000000001</v>
      </c>
      <c r="O27" s="6">
        <f>SQRT(M27^2+M36^2)</f>
        <v>0.29642285307279159</v>
      </c>
      <c r="P27" s="34">
        <f t="shared" ref="P27" si="13">$P$3</f>
        <v>14.589798699999999</v>
      </c>
      <c r="Q27" s="6">
        <f t="shared" ref="Q27" si="14">N27-P27</f>
        <v>1.7392503000000019</v>
      </c>
      <c r="R27" s="6">
        <f t="shared" ref="R27" si="15">O27</f>
        <v>0.29642285307279159</v>
      </c>
      <c r="S27" s="7">
        <f t="shared" ref="S27" si="16">2^(-Q27)</f>
        <v>0.29952528476548201</v>
      </c>
      <c r="T27" s="6">
        <f t="shared" ref="T27" si="17">LOG(S27,2)</f>
        <v>-1.7392503000000021</v>
      </c>
      <c r="U27" s="1" t="s">
        <v>1</v>
      </c>
    </row>
    <row r="28" spans="1:24" ht="16" x14ac:dyDescent="0.2">
      <c r="A28" s="2" t="s">
        <v>125</v>
      </c>
      <c r="B28"/>
      <c r="C28"/>
      <c r="D28" t="s">
        <v>149</v>
      </c>
      <c r="E28"/>
      <c r="F28" t="s">
        <v>120</v>
      </c>
      <c r="G28" t="s">
        <v>119</v>
      </c>
      <c r="H28" t="s">
        <v>1</v>
      </c>
      <c r="I28" t="s">
        <v>1</v>
      </c>
      <c r="J28" t="s">
        <v>1</v>
      </c>
      <c r="K28" s="25">
        <v>24.15263557434082</v>
      </c>
      <c r="L28" s="25">
        <v>24.370726000000001</v>
      </c>
      <c r="M28" s="25">
        <v>0.27897337</v>
      </c>
      <c r="N28" s="9"/>
      <c r="O28" s="9"/>
      <c r="P28" s="6"/>
      <c r="Q28" s="9"/>
      <c r="R28" s="9"/>
      <c r="S28" s="8"/>
      <c r="T28" s="9"/>
      <c r="U28" s="1" t="s">
        <v>1</v>
      </c>
    </row>
    <row r="29" spans="1:24" ht="16" x14ac:dyDescent="0.2">
      <c r="B29"/>
      <c r="C29"/>
      <c r="D29" t="s">
        <v>149</v>
      </c>
      <c r="E29"/>
      <c r="F29" t="s">
        <v>120</v>
      </c>
      <c r="G29" t="s">
        <v>119</v>
      </c>
      <c r="H29" t="s">
        <v>1</v>
      </c>
      <c r="I29" t="s">
        <v>1</v>
      </c>
      <c r="J29" t="s">
        <v>1</v>
      </c>
      <c r="K29" s="25">
        <v>24.274454116821289</v>
      </c>
      <c r="L29" s="25">
        <v>24.370726000000001</v>
      </c>
      <c r="M29" s="25">
        <v>0.27897337</v>
      </c>
      <c r="N29" s="9"/>
      <c r="O29" s="9"/>
      <c r="P29" s="6"/>
      <c r="Q29" s="9"/>
      <c r="R29" s="9"/>
      <c r="S29" s="8"/>
      <c r="T29" s="9"/>
      <c r="U29" s="1" t="s">
        <v>1</v>
      </c>
    </row>
    <row r="30" spans="1:24" ht="16" x14ac:dyDescent="0.2">
      <c r="B30"/>
      <c r="C30"/>
      <c r="D30" t="s">
        <v>149</v>
      </c>
      <c r="E30"/>
      <c r="F30" t="s">
        <v>103</v>
      </c>
      <c r="G30" t="s">
        <v>119</v>
      </c>
      <c r="H30" t="s">
        <v>1</v>
      </c>
      <c r="I30" t="s">
        <v>1</v>
      </c>
      <c r="J30" t="s">
        <v>1</v>
      </c>
      <c r="K30" s="25">
        <v>26.644241333007812</v>
      </c>
      <c r="L30" s="25">
        <v>26.381098000000001</v>
      </c>
      <c r="M30" s="25">
        <v>0.23803063999999999</v>
      </c>
      <c r="N30" s="9">
        <f>L30-L36</f>
        <v>18.339421000000002</v>
      </c>
      <c r="O30" s="9">
        <f>SQRT(M30^2+M36^2)</f>
        <v>0.25826140291082311</v>
      </c>
      <c r="P30" s="34">
        <f t="shared" ref="P30" si="18">$P$6</f>
        <v>16.8663487</v>
      </c>
      <c r="Q30" s="9">
        <f t="shared" ref="Q30" si="19">N30-P30</f>
        <v>1.4730723000000019</v>
      </c>
      <c r="R30" s="9">
        <f t="shared" ref="R30" si="20">O30</f>
        <v>0.25826140291082311</v>
      </c>
      <c r="S30" s="8">
        <f t="shared" ref="S30" si="21">2^(-Q30)</f>
        <v>0.36021438477852852</v>
      </c>
      <c r="T30" s="9">
        <f t="shared" ref="T30" si="22">LOG(S30,2)</f>
        <v>-1.4730723000000019</v>
      </c>
    </row>
    <row r="31" spans="1:24" ht="16" x14ac:dyDescent="0.2">
      <c r="B31"/>
      <c r="C31"/>
      <c r="D31" t="s">
        <v>149</v>
      </c>
      <c r="E31"/>
      <c r="F31" t="s">
        <v>103</v>
      </c>
      <c r="G31" t="s">
        <v>119</v>
      </c>
      <c r="H31" t="s">
        <v>1</v>
      </c>
      <c r="I31" t="s">
        <v>1</v>
      </c>
      <c r="J31" t="s">
        <v>1</v>
      </c>
      <c r="K31" s="25">
        <v>26.318271636962891</v>
      </c>
      <c r="L31" s="25">
        <v>26.381098000000001</v>
      </c>
      <c r="M31" s="25">
        <v>0.23803063999999999</v>
      </c>
      <c r="N31" s="9"/>
      <c r="O31" s="9"/>
      <c r="P31" s="6"/>
      <c r="Q31" s="9"/>
      <c r="R31" s="9"/>
      <c r="S31" s="8"/>
      <c r="T31" s="9"/>
    </row>
    <row r="32" spans="1:24" ht="16" x14ac:dyDescent="0.2">
      <c r="B32"/>
      <c r="C32"/>
      <c r="D32" t="s">
        <v>149</v>
      </c>
      <c r="E32"/>
      <c r="F32" t="s">
        <v>103</v>
      </c>
      <c r="G32" t="s">
        <v>119</v>
      </c>
      <c r="H32" t="s">
        <v>1</v>
      </c>
      <c r="I32" t="s">
        <v>1</v>
      </c>
      <c r="J32" t="s">
        <v>1</v>
      </c>
      <c r="K32" s="25">
        <v>26.180784225463867</v>
      </c>
      <c r="L32" s="25">
        <v>26.381098000000001</v>
      </c>
      <c r="M32" s="25">
        <v>0.23803063999999999</v>
      </c>
      <c r="N32" s="9"/>
      <c r="O32" s="9"/>
      <c r="P32" s="6"/>
      <c r="Q32" s="9"/>
      <c r="R32" s="9"/>
      <c r="S32" s="8"/>
      <c r="T32" s="9"/>
    </row>
    <row r="33" spans="1:24" ht="16" x14ac:dyDescent="0.2">
      <c r="B33">
        <v>9</v>
      </c>
      <c r="C33" t="s">
        <v>56</v>
      </c>
      <c r="D33" t="s">
        <v>149</v>
      </c>
      <c r="E33"/>
      <c r="F33" t="s">
        <v>139</v>
      </c>
      <c r="G33" t="s">
        <v>119</v>
      </c>
      <c r="H33" t="s">
        <v>1</v>
      </c>
      <c r="I33" t="s">
        <v>1</v>
      </c>
      <c r="J33" t="s">
        <v>1</v>
      </c>
      <c r="K33" s="25">
        <v>23.399229049682617</v>
      </c>
      <c r="L33" s="25">
        <v>23.451971</v>
      </c>
      <c r="M33" s="25">
        <v>4.9401592000000001E-2</v>
      </c>
      <c r="N33" s="9">
        <f>L33-L36</f>
        <v>15.410294</v>
      </c>
      <c r="O33" s="9">
        <f>SQRT(M33^2+M36^2)</f>
        <v>0.11171787657663103</v>
      </c>
      <c r="P33" s="45">
        <f>P$9</f>
        <v>13.804886700000001</v>
      </c>
      <c r="Q33" s="9">
        <f t="shared" ref="Q33" si="23">N33-P33</f>
        <v>1.6054072999999995</v>
      </c>
      <c r="R33" s="9">
        <f t="shared" ref="R33" si="24">O33</f>
        <v>0.11171787657663103</v>
      </c>
      <c r="S33" s="8">
        <f t="shared" ref="S33" si="25">2^(-Q33)</f>
        <v>0.32864289486993309</v>
      </c>
      <c r="T33" s="9">
        <f t="shared" ref="T33" si="26">LOG(S33,2)</f>
        <v>-1.6054072999999995</v>
      </c>
    </row>
    <row r="34" spans="1:24" ht="16" x14ac:dyDescent="0.2">
      <c r="B34">
        <v>21</v>
      </c>
      <c r="C34" t="s">
        <v>55</v>
      </c>
      <c r="D34" t="s">
        <v>149</v>
      </c>
      <c r="E34"/>
      <c r="F34" t="s">
        <v>139</v>
      </c>
      <c r="G34" t="s">
        <v>119</v>
      </c>
      <c r="H34" t="s">
        <v>1</v>
      </c>
      <c r="I34" t="s">
        <v>1</v>
      </c>
      <c r="J34" t="s">
        <v>1</v>
      </c>
      <c r="K34" s="25">
        <v>23.459516525268555</v>
      </c>
      <c r="L34" s="25">
        <v>23.451971</v>
      </c>
      <c r="M34" s="25">
        <v>4.9401592000000001E-2</v>
      </c>
      <c r="N34" s="9"/>
      <c r="O34" s="9"/>
      <c r="P34" s="6"/>
      <c r="Q34" s="9"/>
      <c r="R34" s="9"/>
      <c r="S34" s="8"/>
      <c r="T34" s="9"/>
    </row>
    <row r="35" spans="1:24" ht="16" x14ac:dyDescent="0.2">
      <c r="B35">
        <v>33</v>
      </c>
      <c r="C35" t="s">
        <v>54</v>
      </c>
      <c r="D35" t="s">
        <v>149</v>
      </c>
      <c r="E35"/>
      <c r="F35" t="s">
        <v>139</v>
      </c>
      <c r="G35" t="s">
        <v>119</v>
      </c>
      <c r="H35" t="s">
        <v>1</v>
      </c>
      <c r="I35" t="s">
        <v>1</v>
      </c>
      <c r="J35" t="s">
        <v>1</v>
      </c>
      <c r="K35" s="25">
        <v>23.497163772583008</v>
      </c>
      <c r="L35" s="25">
        <v>23.451971</v>
      </c>
      <c r="M35" s="25">
        <v>4.9401592000000001E-2</v>
      </c>
      <c r="N35" s="9"/>
      <c r="O35" s="9"/>
      <c r="P35" s="6"/>
      <c r="Q35" s="9"/>
      <c r="R35" s="9"/>
      <c r="S35" s="8"/>
      <c r="T35" s="9"/>
    </row>
    <row r="36" spans="1:24" s="44" customFormat="1" ht="16" x14ac:dyDescent="0.2">
      <c r="A36" s="42"/>
      <c r="B36">
        <v>9</v>
      </c>
      <c r="C36" t="s">
        <v>56</v>
      </c>
      <c r="D36" t="s">
        <v>149</v>
      </c>
      <c r="E36" s="41" t="s">
        <v>130</v>
      </c>
      <c r="F36" t="s">
        <v>136</v>
      </c>
      <c r="G36" t="s">
        <v>119</v>
      </c>
      <c r="H36" t="s">
        <v>1</v>
      </c>
      <c r="I36" t="s">
        <v>1</v>
      </c>
      <c r="J36" t="s">
        <v>1</v>
      </c>
      <c r="K36" s="25">
        <v>7.9873509407043457</v>
      </c>
      <c r="L36" s="25">
        <v>8.041677</v>
      </c>
      <c r="M36" s="25">
        <v>0.10020163</v>
      </c>
      <c r="N36" s="43"/>
      <c r="O36" s="43"/>
      <c r="P36" s="45"/>
      <c r="Q36" s="43"/>
      <c r="R36" s="43"/>
      <c r="S36" s="43"/>
      <c r="T36" s="43"/>
      <c r="U36" s="44" t="s">
        <v>1</v>
      </c>
      <c r="V36" s="46"/>
      <c r="W36" s="46"/>
      <c r="X36" s="46"/>
    </row>
    <row r="37" spans="1:24" s="44" customFormat="1" ht="16" x14ac:dyDescent="0.2">
      <c r="A37" s="42"/>
      <c r="B37">
        <v>21</v>
      </c>
      <c r="C37" t="s">
        <v>55</v>
      </c>
      <c r="D37" t="s">
        <v>149</v>
      </c>
      <c r="E37" s="41" t="s">
        <v>130</v>
      </c>
      <c r="F37" t="s">
        <v>136</v>
      </c>
      <c r="G37" t="s">
        <v>119</v>
      </c>
      <c r="H37" t="s">
        <v>1</v>
      </c>
      <c r="I37" t="s">
        <v>1</v>
      </c>
      <c r="J37" t="s">
        <v>1</v>
      </c>
      <c r="K37" s="25">
        <v>7.9803719520568848</v>
      </c>
      <c r="L37" s="25">
        <v>8.041677</v>
      </c>
      <c r="M37" s="25">
        <v>0.10020163</v>
      </c>
      <c r="N37" s="43"/>
      <c r="O37" s="45"/>
      <c r="P37" s="45"/>
      <c r="Q37" s="45"/>
      <c r="R37" s="45"/>
      <c r="S37" s="45"/>
      <c r="T37" s="45"/>
      <c r="U37" s="44" t="s">
        <v>1</v>
      </c>
      <c r="V37" s="46"/>
      <c r="W37" s="46"/>
      <c r="X37" s="46"/>
    </row>
    <row r="38" spans="1:24" s="44" customFormat="1" ht="16" x14ac:dyDescent="0.2">
      <c r="A38" s="42"/>
      <c r="B38">
        <v>33</v>
      </c>
      <c r="C38" t="s">
        <v>54</v>
      </c>
      <c r="D38" t="s">
        <v>149</v>
      </c>
      <c r="E38" s="41" t="s">
        <v>130</v>
      </c>
      <c r="F38" t="s">
        <v>136</v>
      </c>
      <c r="G38" t="s">
        <v>119</v>
      </c>
      <c r="H38" t="s">
        <v>1</v>
      </c>
      <c r="I38" t="s">
        <v>1</v>
      </c>
      <c r="J38" t="s">
        <v>1</v>
      </c>
      <c r="K38" s="25">
        <v>8.1573104858398438</v>
      </c>
      <c r="L38" s="25">
        <v>8.041677</v>
      </c>
      <c r="M38" s="25">
        <v>0.10020163</v>
      </c>
      <c r="N38" s="43"/>
      <c r="O38" s="45"/>
      <c r="P38" s="45"/>
      <c r="Q38" s="45"/>
      <c r="R38" s="45"/>
      <c r="S38" s="45"/>
      <c r="T38" s="45"/>
      <c r="U38" s="44" t="s">
        <v>1</v>
      </c>
      <c r="V38" s="46"/>
      <c r="W38" s="46"/>
      <c r="X38" s="46"/>
    </row>
    <row r="39" spans="1:24" s="13" customFormat="1" ht="16" x14ac:dyDescent="0.2">
      <c r="A39" s="27" t="s">
        <v>122</v>
      </c>
      <c r="B39" s="16"/>
      <c r="C39" s="16"/>
      <c r="D39" t="s">
        <v>150</v>
      </c>
      <c r="E39"/>
      <c r="F39" t="s">
        <v>120</v>
      </c>
      <c r="G39" t="s">
        <v>119</v>
      </c>
      <c r="H39" t="s">
        <v>1</v>
      </c>
      <c r="I39" t="s">
        <v>1</v>
      </c>
      <c r="J39" t="s">
        <v>1</v>
      </c>
      <c r="K39" s="25">
        <v>20.789176940917969</v>
      </c>
      <c r="L39" s="25">
        <v>20.653772</v>
      </c>
      <c r="M39" s="25">
        <v>0.24236711999999999</v>
      </c>
      <c r="N39" s="9">
        <f>L39-L48</f>
        <v>12.41128</v>
      </c>
      <c r="O39" s="9">
        <f>SQRT(M39^2+M48^2)</f>
        <v>0.26746835025736226</v>
      </c>
      <c r="P39" s="18">
        <f t="shared" ref="P39" si="27">$P$3</f>
        <v>14.589798699999999</v>
      </c>
      <c r="Q39" s="9">
        <f t="shared" ref="Q39" si="28">N39-P39</f>
        <v>-2.1785186999999997</v>
      </c>
      <c r="R39" s="9">
        <f t="shared" ref="R39" si="29">O39</f>
        <v>0.26746835025736226</v>
      </c>
      <c r="S39" s="8">
        <f t="shared" ref="S39" si="30">2^(-Q39)</f>
        <v>4.526885134483325</v>
      </c>
      <c r="T39" s="9">
        <f t="shared" ref="T39" si="31">LOG(S39,2)</f>
        <v>2.1785186999999997</v>
      </c>
      <c r="U39" s="13" t="s">
        <v>1</v>
      </c>
    </row>
    <row r="40" spans="1:24" ht="16" x14ac:dyDescent="0.2">
      <c r="A40" s="29" t="s">
        <v>126</v>
      </c>
      <c r="B40"/>
      <c r="C40"/>
      <c r="D40" t="s">
        <v>150</v>
      </c>
      <c r="E40"/>
      <c r="F40" t="s">
        <v>120</v>
      </c>
      <c r="G40" t="s">
        <v>119</v>
      </c>
      <c r="H40" t="s">
        <v>1</v>
      </c>
      <c r="I40" t="s">
        <v>1</v>
      </c>
      <c r="J40" t="s">
        <v>1</v>
      </c>
      <c r="K40" s="25">
        <v>20.798183441162109</v>
      </c>
      <c r="L40" s="25">
        <v>20.653772</v>
      </c>
      <c r="M40" s="25">
        <v>0.24236711999999999</v>
      </c>
      <c r="N40" s="9"/>
      <c r="O40" s="9"/>
      <c r="P40" s="6"/>
      <c r="Q40" s="9"/>
      <c r="R40" s="9"/>
      <c r="S40" s="8"/>
      <c r="T40" s="9"/>
      <c r="U40" s="1" t="s">
        <v>1</v>
      </c>
    </row>
    <row r="41" spans="1:24" ht="16" x14ac:dyDescent="0.2">
      <c r="A41" s="29"/>
      <c r="B41"/>
      <c r="C41"/>
      <c r="D41" t="s">
        <v>150</v>
      </c>
      <c r="E41"/>
      <c r="F41" t="s">
        <v>120</v>
      </c>
      <c r="G41" t="s">
        <v>119</v>
      </c>
      <c r="H41" t="s">
        <v>1</v>
      </c>
      <c r="I41" t="s">
        <v>1</v>
      </c>
      <c r="J41" t="s">
        <v>1</v>
      </c>
      <c r="K41" s="25">
        <v>20.373960494995117</v>
      </c>
      <c r="L41" s="25">
        <v>20.653772</v>
      </c>
      <c r="M41" s="25">
        <v>0.24236711999999999</v>
      </c>
      <c r="N41" s="9"/>
      <c r="O41" s="9"/>
      <c r="P41" s="6"/>
      <c r="Q41" s="9"/>
      <c r="R41" s="9"/>
      <c r="S41" s="8"/>
      <c r="T41" s="9"/>
      <c r="U41" s="1" t="s">
        <v>1</v>
      </c>
    </row>
    <row r="42" spans="1:24" ht="16" x14ac:dyDescent="0.2">
      <c r="A42" s="29"/>
      <c r="B42"/>
      <c r="C42"/>
      <c r="D42" t="s">
        <v>150</v>
      </c>
      <c r="E42"/>
      <c r="F42" t="s">
        <v>103</v>
      </c>
      <c r="G42" t="s">
        <v>119</v>
      </c>
      <c r="H42" t="s">
        <v>1</v>
      </c>
      <c r="I42" t="s">
        <v>1</v>
      </c>
      <c r="J42" t="s">
        <v>1</v>
      </c>
      <c r="K42" s="25">
        <v>22.969121932983398</v>
      </c>
      <c r="L42" s="25">
        <v>22.789732000000001</v>
      </c>
      <c r="M42" s="25">
        <v>0.18726055</v>
      </c>
      <c r="N42" s="9">
        <f>L42-L48</f>
        <v>14.54724</v>
      </c>
      <c r="O42" s="9">
        <f>SQRT(M42^2+M48^2)</f>
        <v>0.21877845213503802</v>
      </c>
      <c r="P42" s="34">
        <f t="shared" ref="P42" si="32">$P$6</f>
        <v>16.8663487</v>
      </c>
      <c r="Q42" s="9">
        <f t="shared" ref="Q42" si="33">N42-P42</f>
        <v>-2.3191086999999992</v>
      </c>
      <c r="R42" s="9">
        <f t="shared" ref="R42" si="34">O42</f>
        <v>0.21877845213503802</v>
      </c>
      <c r="S42" s="8">
        <f t="shared" ref="S42" si="35">2^(-Q42)</f>
        <v>4.9902382634856686</v>
      </c>
      <c r="T42" s="9">
        <f t="shared" ref="T42" si="36">LOG(S42,2)</f>
        <v>2.3191086999999992</v>
      </c>
    </row>
    <row r="43" spans="1:24" ht="16" x14ac:dyDescent="0.2">
      <c r="A43" s="29"/>
      <c r="B43"/>
      <c r="C43"/>
      <c r="D43" t="s">
        <v>150</v>
      </c>
      <c r="E43"/>
      <c r="F43" t="s">
        <v>103</v>
      </c>
      <c r="G43" t="s">
        <v>119</v>
      </c>
      <c r="H43" t="s">
        <v>1</v>
      </c>
      <c r="I43" t="s">
        <v>1</v>
      </c>
      <c r="J43" t="s">
        <v>1</v>
      </c>
      <c r="K43" s="25">
        <v>22.804586410522461</v>
      </c>
      <c r="L43" s="25">
        <v>22.789732000000001</v>
      </c>
      <c r="M43" s="25">
        <v>0.18726055</v>
      </c>
      <c r="N43" s="9"/>
      <c r="O43" s="9"/>
      <c r="P43" s="6"/>
      <c r="Q43" s="9"/>
      <c r="R43" s="9"/>
      <c r="S43" s="8"/>
      <c r="T43" s="9"/>
    </row>
    <row r="44" spans="1:24" ht="16" x14ac:dyDescent="0.2">
      <c r="A44" s="29"/>
      <c r="B44"/>
      <c r="C44"/>
      <c r="D44" t="s">
        <v>150</v>
      </c>
      <c r="E44"/>
      <c r="F44" t="s">
        <v>103</v>
      </c>
      <c r="G44" t="s">
        <v>119</v>
      </c>
      <c r="H44" t="s">
        <v>1</v>
      </c>
      <c r="I44" t="s">
        <v>1</v>
      </c>
      <c r="J44" t="s">
        <v>1</v>
      </c>
      <c r="K44" s="25">
        <v>22.595485687255859</v>
      </c>
      <c r="L44" s="25">
        <v>22.789732000000001</v>
      </c>
      <c r="M44" s="25">
        <v>0.18726055</v>
      </c>
      <c r="N44" s="9"/>
      <c r="O44" s="9"/>
      <c r="P44" s="6"/>
      <c r="Q44" s="9"/>
      <c r="R44" s="9"/>
      <c r="S44" s="8"/>
      <c r="T44" s="9"/>
    </row>
    <row r="45" spans="1:24" ht="16" x14ac:dyDescent="0.2">
      <c r="A45" s="29"/>
      <c r="B45">
        <v>12</v>
      </c>
      <c r="C45" t="s">
        <v>12</v>
      </c>
      <c r="D45" t="s">
        <v>150</v>
      </c>
      <c r="E45"/>
      <c r="F45" t="s">
        <v>139</v>
      </c>
      <c r="G45" t="s">
        <v>119</v>
      </c>
      <c r="H45" t="s">
        <v>1</v>
      </c>
      <c r="I45" t="s">
        <v>1</v>
      </c>
      <c r="J45" t="s">
        <v>1</v>
      </c>
      <c r="K45" s="25">
        <v>18.725847244262695</v>
      </c>
      <c r="L45" s="25">
        <v>18.761827</v>
      </c>
      <c r="M45" s="25">
        <v>6.1672654E-2</v>
      </c>
      <c r="N45" s="9">
        <f>L45-L48</f>
        <v>10.519335</v>
      </c>
      <c r="O45" s="9">
        <f>SQRT(M45^2+M48^2)</f>
        <v>0.12884492145096113</v>
      </c>
      <c r="P45" s="45">
        <f>P$9</f>
        <v>13.804886700000001</v>
      </c>
      <c r="Q45" s="9">
        <f t="shared" ref="Q45" si="37">N45-P45</f>
        <v>-3.285551700000001</v>
      </c>
      <c r="R45" s="9">
        <f t="shared" ref="R45" si="38">O45</f>
        <v>0.12884492145096113</v>
      </c>
      <c r="S45" s="8">
        <f t="shared" ref="S45" si="39">2^(-Q45)</f>
        <v>9.7510102735220503</v>
      </c>
      <c r="T45" s="9">
        <f t="shared" ref="T45" si="40">LOG(S45,2)</f>
        <v>3.285551700000001</v>
      </c>
    </row>
    <row r="46" spans="1:24" ht="16" x14ac:dyDescent="0.2">
      <c r="A46" s="29"/>
      <c r="B46">
        <v>24</v>
      </c>
      <c r="C46" t="s">
        <v>11</v>
      </c>
      <c r="D46" t="s">
        <v>150</v>
      </c>
      <c r="E46"/>
      <c r="F46" t="s">
        <v>139</v>
      </c>
      <c r="G46" t="s">
        <v>119</v>
      </c>
      <c r="H46" t="s">
        <v>1</v>
      </c>
      <c r="I46" t="s">
        <v>1</v>
      </c>
      <c r="J46" t="s">
        <v>1</v>
      </c>
      <c r="K46" s="25">
        <v>18.833040237426758</v>
      </c>
      <c r="L46" s="25">
        <v>18.761827</v>
      </c>
      <c r="M46" s="25">
        <v>6.1672654E-2</v>
      </c>
      <c r="N46" s="9"/>
      <c r="O46" s="9"/>
      <c r="P46" s="6"/>
      <c r="Q46" s="9"/>
      <c r="R46" s="9"/>
      <c r="S46" s="8"/>
      <c r="T46" s="9"/>
    </row>
    <row r="47" spans="1:24" ht="16" x14ac:dyDescent="0.2">
      <c r="A47" s="29"/>
      <c r="B47">
        <v>36</v>
      </c>
      <c r="C47" t="s">
        <v>10</v>
      </c>
      <c r="D47" t="s">
        <v>150</v>
      </c>
      <c r="E47"/>
      <c r="F47" t="s">
        <v>139</v>
      </c>
      <c r="G47" t="s">
        <v>119</v>
      </c>
      <c r="H47" t="s">
        <v>1</v>
      </c>
      <c r="I47" t="s">
        <v>1</v>
      </c>
      <c r="J47" t="s">
        <v>1</v>
      </c>
      <c r="K47" s="25">
        <v>18.726596832275391</v>
      </c>
      <c r="L47" s="25">
        <v>18.761827</v>
      </c>
      <c r="M47" s="25">
        <v>6.1672654E-2</v>
      </c>
      <c r="N47" s="9"/>
      <c r="O47" s="9"/>
      <c r="P47" s="6"/>
      <c r="Q47" s="9"/>
      <c r="R47" s="9"/>
      <c r="S47" s="8"/>
      <c r="T47" s="9"/>
    </row>
    <row r="48" spans="1:24" s="44" customFormat="1" ht="16" x14ac:dyDescent="0.2">
      <c r="A48" s="47"/>
      <c r="B48">
        <v>12</v>
      </c>
      <c r="C48" t="s">
        <v>12</v>
      </c>
      <c r="D48" t="s">
        <v>150</v>
      </c>
      <c r="E48" s="41" t="s">
        <v>131</v>
      </c>
      <c r="F48" t="s">
        <v>136</v>
      </c>
      <c r="G48" t="s">
        <v>119</v>
      </c>
      <c r="H48" t="s">
        <v>1</v>
      </c>
      <c r="I48" t="s">
        <v>1</v>
      </c>
      <c r="J48" t="s">
        <v>1</v>
      </c>
      <c r="K48" s="25">
        <v>8.1185979843139648</v>
      </c>
      <c r="L48" s="25">
        <v>8.2424920000000004</v>
      </c>
      <c r="M48" s="25">
        <v>0.11312602500000001</v>
      </c>
      <c r="N48" s="43"/>
      <c r="O48" s="43"/>
      <c r="P48" s="45"/>
      <c r="Q48" s="43"/>
      <c r="R48" s="43"/>
      <c r="S48" s="43"/>
      <c r="T48" s="43"/>
      <c r="U48" s="44" t="s">
        <v>1</v>
      </c>
      <c r="V48" s="46"/>
      <c r="W48" s="46"/>
      <c r="X48" s="46"/>
    </row>
    <row r="49" spans="1:24" s="44" customFormat="1" ht="16" x14ac:dyDescent="0.2">
      <c r="A49" s="47"/>
      <c r="B49">
        <v>24</v>
      </c>
      <c r="C49" t="s">
        <v>11</v>
      </c>
      <c r="D49" t="s">
        <v>150</v>
      </c>
      <c r="E49" s="41" t="s">
        <v>131</v>
      </c>
      <c r="F49" t="s">
        <v>136</v>
      </c>
      <c r="G49" t="s">
        <v>119</v>
      </c>
      <c r="H49" t="s">
        <v>1</v>
      </c>
      <c r="I49" t="s">
        <v>1</v>
      </c>
      <c r="J49" t="s">
        <v>1</v>
      </c>
      <c r="K49" s="25">
        <v>8.3402900695800781</v>
      </c>
      <c r="L49" s="25">
        <v>8.2424920000000004</v>
      </c>
      <c r="M49" s="25">
        <v>0.11312602500000001</v>
      </c>
      <c r="N49" s="43"/>
      <c r="O49" s="45"/>
      <c r="P49" s="45"/>
      <c r="Q49" s="45"/>
      <c r="R49" s="45"/>
      <c r="S49" s="45"/>
      <c r="T49" s="45"/>
      <c r="U49" s="44" t="s">
        <v>1</v>
      </c>
      <c r="V49" s="46"/>
      <c r="W49" s="46"/>
      <c r="X49" s="46"/>
    </row>
    <row r="50" spans="1:24" s="51" customFormat="1" ht="16" x14ac:dyDescent="0.2">
      <c r="A50" s="48"/>
      <c r="B50">
        <v>36</v>
      </c>
      <c r="C50" t="s">
        <v>10</v>
      </c>
      <c r="D50" t="s">
        <v>150</v>
      </c>
      <c r="E50" s="41" t="s">
        <v>131</v>
      </c>
      <c r="F50" t="s">
        <v>136</v>
      </c>
      <c r="G50" t="s">
        <v>119</v>
      </c>
      <c r="H50" t="s">
        <v>1</v>
      </c>
      <c r="I50" t="s">
        <v>1</v>
      </c>
      <c r="J50" t="s">
        <v>1</v>
      </c>
      <c r="K50" s="25">
        <v>8.2685842514038086</v>
      </c>
      <c r="L50" s="25">
        <v>8.2424920000000004</v>
      </c>
      <c r="M50" s="25">
        <v>0.11312602500000001</v>
      </c>
      <c r="N50" s="49"/>
      <c r="O50" s="50"/>
      <c r="P50" s="50"/>
      <c r="Q50" s="50"/>
      <c r="R50" s="50"/>
      <c r="S50" s="50"/>
      <c r="T50" s="50"/>
      <c r="U50" s="51" t="s">
        <v>1</v>
      </c>
      <c r="V50" s="52"/>
      <c r="W50" s="52"/>
      <c r="X50" s="52"/>
    </row>
    <row r="51" spans="1:24" ht="16" x14ac:dyDescent="0.2">
      <c r="A51" s="29" t="s">
        <v>122</v>
      </c>
      <c r="B51"/>
      <c r="C51"/>
      <c r="D51" t="s">
        <v>151</v>
      </c>
      <c r="E51"/>
      <c r="F51" t="s">
        <v>120</v>
      </c>
      <c r="G51" t="s">
        <v>119</v>
      </c>
      <c r="H51" t="s">
        <v>1</v>
      </c>
      <c r="I51" t="s">
        <v>1</v>
      </c>
      <c r="J51" t="s">
        <v>1</v>
      </c>
      <c r="K51" s="25">
        <v>22.680124282836914</v>
      </c>
      <c r="L51" s="25">
        <v>22.717184</v>
      </c>
      <c r="M51" s="25">
        <v>0.16405407</v>
      </c>
      <c r="N51" s="6">
        <f>L51-L60</f>
        <v>14.773427999999999</v>
      </c>
      <c r="O51" s="6">
        <f>SQRT(M51^2+M60^2)</f>
        <v>0.17269511086156261</v>
      </c>
      <c r="P51" s="34">
        <f t="shared" ref="P51" si="41">$P$3</f>
        <v>14.589798699999999</v>
      </c>
      <c r="Q51" s="6">
        <f t="shared" ref="Q51" si="42">N51-P51</f>
        <v>0.18362929999999977</v>
      </c>
      <c r="R51" s="6">
        <f t="shared" ref="R51" si="43">O51</f>
        <v>0.17269511086156261</v>
      </c>
      <c r="S51" s="7">
        <f t="shared" ref="S51" si="44">2^(-Q51)</f>
        <v>0.88048522487846714</v>
      </c>
      <c r="T51" s="6">
        <f t="shared" ref="T51" si="45">LOG(S51,2)</f>
        <v>-0.18362929999999986</v>
      </c>
      <c r="U51" s="1" t="s">
        <v>1</v>
      </c>
    </row>
    <row r="52" spans="1:24" ht="16" x14ac:dyDescent="0.2">
      <c r="A52" s="29" t="s">
        <v>127</v>
      </c>
      <c r="B52"/>
      <c r="C52"/>
      <c r="D52" t="s">
        <v>151</v>
      </c>
      <c r="E52"/>
      <c r="F52" t="s">
        <v>120</v>
      </c>
      <c r="G52" t="s">
        <v>119</v>
      </c>
      <c r="H52" t="s">
        <v>1</v>
      </c>
      <c r="I52" t="s">
        <v>1</v>
      </c>
      <c r="J52" t="s">
        <v>1</v>
      </c>
      <c r="K52" s="25">
        <v>22.896598815917969</v>
      </c>
      <c r="L52" s="25">
        <v>22.717184</v>
      </c>
      <c r="M52" s="25">
        <v>0.16405407</v>
      </c>
      <c r="N52" s="9"/>
      <c r="O52" s="9"/>
      <c r="P52" s="6"/>
      <c r="Q52" s="9"/>
      <c r="R52" s="9"/>
      <c r="S52" s="8"/>
      <c r="T52" s="9"/>
      <c r="U52" s="1" t="s">
        <v>1</v>
      </c>
    </row>
    <row r="53" spans="1:24" ht="16" x14ac:dyDescent="0.2">
      <c r="A53" s="29"/>
      <c r="B53"/>
      <c r="C53"/>
      <c r="D53" t="s">
        <v>151</v>
      </c>
      <c r="E53"/>
      <c r="F53" t="s">
        <v>120</v>
      </c>
      <c r="G53" t="s">
        <v>119</v>
      </c>
      <c r="H53" t="s">
        <v>1</v>
      </c>
      <c r="I53" t="s">
        <v>1</v>
      </c>
      <c r="J53" t="s">
        <v>1</v>
      </c>
      <c r="K53" s="25">
        <v>22.574831008911133</v>
      </c>
      <c r="L53" s="25">
        <v>22.717184</v>
      </c>
      <c r="M53" s="25">
        <v>0.16405407</v>
      </c>
      <c r="N53" s="9"/>
      <c r="O53" s="9"/>
      <c r="P53" s="6"/>
      <c r="Q53" s="9"/>
      <c r="R53" s="9"/>
      <c r="S53" s="8"/>
      <c r="T53" s="9"/>
      <c r="U53" s="1" t="s">
        <v>1</v>
      </c>
    </row>
    <row r="54" spans="1:24" ht="16" x14ac:dyDescent="0.2">
      <c r="A54" s="29"/>
      <c r="B54"/>
      <c r="C54"/>
      <c r="D54" t="s">
        <v>151</v>
      </c>
      <c r="E54"/>
      <c r="F54" t="s">
        <v>103</v>
      </c>
      <c r="G54" t="s">
        <v>119</v>
      </c>
      <c r="H54" t="s">
        <v>1</v>
      </c>
      <c r="I54" t="s">
        <v>1</v>
      </c>
      <c r="J54" t="s">
        <v>1</v>
      </c>
      <c r="K54" s="25">
        <v>24.984918594360352</v>
      </c>
      <c r="L54" s="25">
        <v>24.816668</v>
      </c>
      <c r="M54" s="25">
        <v>0.1974494</v>
      </c>
      <c r="N54" s="9">
        <f>L54-L60</f>
        <v>16.872911999999999</v>
      </c>
      <c r="O54" s="9">
        <f>SQRT(M54^2+M60^2)</f>
        <v>0.20468543913107864</v>
      </c>
      <c r="P54" s="34">
        <f t="shared" ref="P54" si="46">$P$6</f>
        <v>16.8663487</v>
      </c>
      <c r="Q54" s="9">
        <f t="shared" ref="Q54" si="47">N54-P54</f>
        <v>6.5632999999998276E-3</v>
      </c>
      <c r="R54" s="9">
        <f t="shared" ref="R54" si="48">O54</f>
        <v>0.20468543913107864</v>
      </c>
      <c r="S54" s="8">
        <f t="shared" ref="S54" si="49">2^(-Q54)</f>
        <v>0.99546099965004387</v>
      </c>
      <c r="T54" s="9">
        <f t="shared" ref="T54" si="50">LOG(S54,2)</f>
        <v>-6.5632999999996715E-3</v>
      </c>
    </row>
    <row r="55" spans="1:24" ht="16" x14ac:dyDescent="0.2">
      <c r="A55" s="29"/>
      <c r="B55"/>
      <c r="C55"/>
      <c r="D55" t="s">
        <v>151</v>
      </c>
      <c r="E55"/>
      <c r="F55" t="s">
        <v>103</v>
      </c>
      <c r="G55" t="s">
        <v>119</v>
      </c>
      <c r="H55" t="s">
        <v>1</v>
      </c>
      <c r="I55" t="s">
        <v>1</v>
      </c>
      <c r="J55" t="s">
        <v>1</v>
      </c>
      <c r="K55" s="25">
        <v>24.865791320800781</v>
      </c>
      <c r="L55" s="25">
        <v>24.816668</v>
      </c>
      <c r="M55" s="25">
        <v>0.1974494</v>
      </c>
      <c r="N55" s="9"/>
      <c r="O55" s="9"/>
      <c r="P55" s="6"/>
      <c r="Q55" s="9"/>
      <c r="R55" s="9"/>
      <c r="S55" s="8"/>
      <c r="T55" s="9"/>
    </row>
    <row r="56" spans="1:24" ht="16" x14ac:dyDescent="0.2">
      <c r="A56" s="29"/>
      <c r="B56"/>
      <c r="C56"/>
      <c r="D56" t="s">
        <v>151</v>
      </c>
      <c r="E56"/>
      <c r="F56" t="s">
        <v>103</v>
      </c>
      <c r="G56" t="s">
        <v>119</v>
      </c>
      <c r="H56" t="s">
        <v>1</v>
      </c>
      <c r="I56" t="s">
        <v>1</v>
      </c>
      <c r="J56" t="s">
        <v>1</v>
      </c>
      <c r="K56" s="25">
        <v>24.599294662475586</v>
      </c>
      <c r="L56" s="25">
        <v>24.816668</v>
      </c>
      <c r="M56" s="25">
        <v>0.1974494</v>
      </c>
      <c r="N56" s="9"/>
      <c r="O56" s="9"/>
      <c r="P56" s="6"/>
      <c r="Q56" s="9"/>
      <c r="R56" s="9"/>
      <c r="S56" s="8"/>
      <c r="T56" s="9"/>
    </row>
    <row r="57" spans="1:24" ht="16" x14ac:dyDescent="0.2">
      <c r="A57" s="29"/>
      <c r="B57">
        <v>39</v>
      </c>
      <c r="C57" t="s">
        <v>7</v>
      </c>
      <c r="D57" t="s">
        <v>151</v>
      </c>
      <c r="E57"/>
      <c r="F57" t="s">
        <v>139</v>
      </c>
      <c r="G57" t="s">
        <v>119</v>
      </c>
      <c r="H57" t="s">
        <v>1</v>
      </c>
      <c r="I57" t="s">
        <v>1</v>
      </c>
      <c r="J57" t="s">
        <v>1</v>
      </c>
      <c r="K57" s="25">
        <v>21.87763786315918</v>
      </c>
      <c r="L57" s="25">
        <v>21.961126</v>
      </c>
      <c r="M57" s="25">
        <v>0.10973935</v>
      </c>
      <c r="N57" s="9">
        <f>L57-L60</f>
        <v>14.01737</v>
      </c>
      <c r="O57" s="9">
        <f>SQRT(M57^2+M60^2)</f>
        <v>0.12228077678173704</v>
      </c>
      <c r="P57" s="45">
        <f>P$9</f>
        <v>13.804886700000001</v>
      </c>
      <c r="Q57" s="9">
        <f t="shared" ref="Q57" si="51">N57-P57</f>
        <v>0.21248329999999882</v>
      </c>
      <c r="R57" s="9">
        <f t="shared" ref="R57" si="52">O57</f>
        <v>0.12228077678173704</v>
      </c>
      <c r="S57" s="8">
        <f t="shared" ref="S57" si="53">2^(-Q57)</f>
        <v>0.86305038995919037</v>
      </c>
      <c r="T57" s="9">
        <f t="shared" ref="T57" si="54">LOG(S57,2)</f>
        <v>-0.2124832999999989</v>
      </c>
    </row>
    <row r="58" spans="1:24" ht="16" x14ac:dyDescent="0.2">
      <c r="A58" s="29"/>
      <c r="B58">
        <v>51</v>
      </c>
      <c r="C58" t="s">
        <v>36</v>
      </c>
      <c r="D58" t="s">
        <v>151</v>
      </c>
      <c r="E58"/>
      <c r="F58" t="s">
        <v>139</v>
      </c>
      <c r="G58" t="s">
        <v>119</v>
      </c>
      <c r="H58" t="s">
        <v>1</v>
      </c>
      <c r="I58" t="s">
        <v>1</v>
      </c>
      <c r="J58" t="s">
        <v>1</v>
      </c>
      <c r="K58" s="25">
        <v>21.920314788818359</v>
      </c>
      <c r="L58" s="25">
        <v>21.961126</v>
      </c>
      <c r="M58" s="25">
        <v>0.10973935</v>
      </c>
      <c r="N58" s="9"/>
      <c r="O58" s="9"/>
      <c r="P58" s="6"/>
      <c r="Q58" s="9"/>
      <c r="R58" s="9"/>
      <c r="S58" s="8"/>
      <c r="T58" s="9"/>
    </row>
    <row r="59" spans="1:24" ht="16" x14ac:dyDescent="0.2">
      <c r="A59" s="29"/>
      <c r="B59">
        <v>63</v>
      </c>
      <c r="C59" t="s">
        <v>35</v>
      </c>
      <c r="D59" t="s">
        <v>151</v>
      </c>
      <c r="E59"/>
      <c r="F59" t="s">
        <v>139</v>
      </c>
      <c r="G59" t="s">
        <v>119</v>
      </c>
      <c r="H59" t="s">
        <v>1</v>
      </c>
      <c r="I59" t="s">
        <v>1</v>
      </c>
      <c r="J59" t="s">
        <v>1</v>
      </c>
      <c r="K59" s="25">
        <v>22.085422515869141</v>
      </c>
      <c r="L59" s="25">
        <v>21.961126</v>
      </c>
      <c r="M59" s="25">
        <v>0.10973935</v>
      </c>
      <c r="N59" s="9"/>
      <c r="O59" s="9"/>
      <c r="P59" s="6"/>
      <c r="Q59" s="9"/>
      <c r="R59" s="9"/>
      <c r="S59" s="8"/>
      <c r="T59" s="9"/>
    </row>
    <row r="60" spans="1:24" s="44" customFormat="1" ht="16" x14ac:dyDescent="0.2">
      <c r="A60" s="47"/>
      <c r="B60">
        <v>39</v>
      </c>
      <c r="C60" t="s">
        <v>7</v>
      </c>
      <c r="D60" t="s">
        <v>151</v>
      </c>
      <c r="E60" s="41" t="s">
        <v>132</v>
      </c>
      <c r="F60" t="s">
        <v>136</v>
      </c>
      <c r="G60" t="s">
        <v>119</v>
      </c>
      <c r="H60" t="s">
        <v>1</v>
      </c>
      <c r="I60" t="s">
        <v>1</v>
      </c>
      <c r="J60" t="s">
        <v>1</v>
      </c>
      <c r="K60" s="25">
        <v>7.8951244354248047</v>
      </c>
      <c r="L60" s="25">
        <v>7.9437559999999996</v>
      </c>
      <c r="M60" s="25">
        <v>5.3943150000000002E-2</v>
      </c>
      <c r="N60" s="43"/>
      <c r="O60" s="43"/>
      <c r="P60" s="45"/>
      <c r="Q60" s="43"/>
      <c r="R60" s="43"/>
      <c r="S60" s="43"/>
      <c r="T60" s="43"/>
      <c r="U60" s="44" t="s">
        <v>1</v>
      </c>
      <c r="V60" s="46"/>
      <c r="W60" s="46"/>
      <c r="X60" s="46"/>
    </row>
    <row r="61" spans="1:24" s="44" customFormat="1" ht="16" x14ac:dyDescent="0.2">
      <c r="A61" s="47"/>
      <c r="B61">
        <v>51</v>
      </c>
      <c r="C61" t="s">
        <v>36</v>
      </c>
      <c r="D61" t="s">
        <v>151</v>
      </c>
      <c r="E61" s="41" t="s">
        <v>132</v>
      </c>
      <c r="F61" t="s">
        <v>136</v>
      </c>
      <c r="G61" t="s">
        <v>119</v>
      </c>
      <c r="H61" t="s">
        <v>1</v>
      </c>
      <c r="I61" t="s">
        <v>1</v>
      </c>
      <c r="J61" t="s">
        <v>1</v>
      </c>
      <c r="K61" s="25">
        <v>7.9343652725219727</v>
      </c>
      <c r="L61" s="25">
        <v>7.9437559999999996</v>
      </c>
      <c r="M61" s="25">
        <v>5.3943150000000002E-2</v>
      </c>
      <c r="N61" s="43"/>
      <c r="O61" s="45"/>
      <c r="P61" s="45"/>
      <c r="Q61" s="45"/>
      <c r="R61" s="45"/>
      <c r="S61" s="45"/>
      <c r="T61" s="45"/>
      <c r="U61" s="44" t="s">
        <v>1</v>
      </c>
      <c r="V61" s="46"/>
      <c r="W61" s="46"/>
      <c r="X61" s="46"/>
    </row>
    <row r="62" spans="1:24" s="51" customFormat="1" ht="16" x14ac:dyDescent="0.2">
      <c r="A62" s="48"/>
      <c r="B62">
        <v>63</v>
      </c>
      <c r="C62" t="s">
        <v>35</v>
      </c>
      <c r="D62" t="s">
        <v>151</v>
      </c>
      <c r="E62" s="41" t="s">
        <v>132</v>
      </c>
      <c r="F62" t="s">
        <v>136</v>
      </c>
      <c r="G62" t="s">
        <v>119</v>
      </c>
      <c r="H62" t="s">
        <v>1</v>
      </c>
      <c r="I62" t="s">
        <v>1</v>
      </c>
      <c r="J62" t="s">
        <v>1</v>
      </c>
      <c r="K62" s="25">
        <v>8.0017776489257812</v>
      </c>
      <c r="L62" s="25">
        <v>7.9437559999999996</v>
      </c>
      <c r="M62" s="25">
        <v>5.3943150000000002E-2</v>
      </c>
      <c r="N62" s="43"/>
      <c r="O62" s="45"/>
      <c r="P62" s="50"/>
      <c r="Q62" s="45"/>
      <c r="R62" s="45"/>
      <c r="S62" s="45"/>
      <c r="T62" s="45"/>
      <c r="U62" s="51" t="s">
        <v>1</v>
      </c>
      <c r="V62" s="52"/>
      <c r="W62" s="52"/>
      <c r="X62" s="52"/>
    </row>
    <row r="63" spans="1:24" s="13" customFormat="1" ht="16" x14ac:dyDescent="0.2">
      <c r="A63" s="27" t="s">
        <v>122</v>
      </c>
      <c r="B63"/>
      <c r="C63"/>
      <c r="D63" t="s">
        <v>152</v>
      </c>
      <c r="E63"/>
      <c r="F63" t="s">
        <v>120</v>
      </c>
      <c r="G63" t="s">
        <v>119</v>
      </c>
      <c r="H63" t="s">
        <v>1</v>
      </c>
      <c r="I63" t="s">
        <v>1</v>
      </c>
      <c r="J63" t="s">
        <v>1</v>
      </c>
      <c r="K63" s="25">
        <v>22.969179153442383</v>
      </c>
      <c r="L63" s="25">
        <v>22.983131</v>
      </c>
      <c r="M63" s="25">
        <v>6.0356545999999997E-2</v>
      </c>
      <c r="N63" s="9">
        <f>L63-L72</f>
        <v>13.725853499999999</v>
      </c>
      <c r="O63" s="9">
        <f>SQRT(M63^2+M72^2)</f>
        <v>0.16196263905787817</v>
      </c>
      <c r="P63" s="18">
        <f t="shared" ref="P63" si="55">$P$3</f>
        <v>14.589798699999999</v>
      </c>
      <c r="Q63" s="9">
        <f t="shared" ref="Q63" si="56">N63-P63</f>
        <v>-0.86394519999999986</v>
      </c>
      <c r="R63" s="9">
        <f t="shared" ref="R63" si="57">O63</f>
        <v>0.16196263905787817</v>
      </c>
      <c r="S63" s="8">
        <f t="shared" ref="S63" si="58">2^(-Q63)</f>
        <v>1.820008514798179</v>
      </c>
      <c r="T63" s="9">
        <f t="shared" ref="T63" si="59">LOG(S63,2)</f>
        <v>0.86394519999999986</v>
      </c>
      <c r="U63" s="13" t="s">
        <v>1</v>
      </c>
    </row>
    <row r="64" spans="1:24" ht="16" x14ac:dyDescent="0.2">
      <c r="A64" s="29" t="s">
        <v>128</v>
      </c>
      <c r="B64"/>
      <c r="C64"/>
      <c r="D64" t="s">
        <v>152</v>
      </c>
      <c r="E64"/>
      <c r="F64" t="s">
        <v>120</v>
      </c>
      <c r="G64" t="s">
        <v>119</v>
      </c>
      <c r="H64" t="s">
        <v>1</v>
      </c>
      <c r="I64" t="s">
        <v>1</v>
      </c>
      <c r="J64" t="s">
        <v>1</v>
      </c>
      <c r="K64" s="25">
        <v>23.049243927001953</v>
      </c>
      <c r="L64" s="25">
        <v>22.983131</v>
      </c>
      <c r="M64" s="25">
        <v>6.0356545999999997E-2</v>
      </c>
      <c r="N64" s="9"/>
      <c r="O64" s="9"/>
      <c r="P64" s="6"/>
      <c r="Q64" s="9"/>
      <c r="R64" s="9"/>
      <c r="S64" s="8"/>
      <c r="T64" s="9"/>
      <c r="U64" s="1" t="s">
        <v>1</v>
      </c>
    </row>
    <row r="65" spans="1:24" ht="16" x14ac:dyDescent="0.2">
      <c r="A65" s="29"/>
      <c r="B65"/>
      <c r="C65"/>
      <c r="D65" t="s">
        <v>152</v>
      </c>
      <c r="E65"/>
      <c r="F65" t="s">
        <v>120</v>
      </c>
      <c r="G65" t="s">
        <v>119</v>
      </c>
      <c r="H65" t="s">
        <v>1</v>
      </c>
      <c r="I65" t="s">
        <v>1</v>
      </c>
      <c r="J65" t="s">
        <v>1</v>
      </c>
      <c r="K65" s="25">
        <v>22.930974960327148</v>
      </c>
      <c r="L65" s="25">
        <v>22.983131</v>
      </c>
      <c r="M65" s="25">
        <v>6.0356545999999997E-2</v>
      </c>
      <c r="N65" s="9"/>
      <c r="O65" s="9"/>
      <c r="P65" s="6"/>
      <c r="Q65" s="9"/>
      <c r="R65" s="9"/>
      <c r="S65" s="8"/>
      <c r="T65" s="9"/>
      <c r="U65" s="1" t="s">
        <v>1</v>
      </c>
    </row>
    <row r="66" spans="1:24" ht="16" x14ac:dyDescent="0.2">
      <c r="A66" s="29"/>
      <c r="B66"/>
      <c r="C66"/>
      <c r="D66" t="s">
        <v>152</v>
      </c>
      <c r="E66"/>
      <c r="F66" t="s">
        <v>103</v>
      </c>
      <c r="G66" t="s">
        <v>119</v>
      </c>
      <c r="H66" t="s">
        <v>1</v>
      </c>
      <c r="I66" t="s">
        <v>1</v>
      </c>
      <c r="J66" t="s">
        <v>1</v>
      </c>
      <c r="K66" s="25">
        <v>25.181390762329102</v>
      </c>
      <c r="L66" s="25">
        <v>24.977433999999999</v>
      </c>
      <c r="M66" s="25">
        <v>0.21984665</v>
      </c>
      <c r="N66" s="9">
        <f>L66-L72</f>
        <v>15.720156499999998</v>
      </c>
      <c r="O66" s="9">
        <f>SQRT(M66^2+M72^2)</f>
        <v>0.26631097108787105</v>
      </c>
      <c r="P66" s="34">
        <f t="shared" ref="P66" si="60">$P$6</f>
        <v>16.8663487</v>
      </c>
      <c r="Q66" s="9">
        <f t="shared" ref="Q66" si="61">N66-P66</f>
        <v>-1.1461922000000015</v>
      </c>
      <c r="R66" s="9">
        <f t="shared" ref="R66" si="62">O66</f>
        <v>0.26631097108787105</v>
      </c>
      <c r="S66" s="8">
        <f t="shared" ref="S66" si="63">2^(-Q66)</f>
        <v>2.2132895473700236</v>
      </c>
      <c r="T66" s="9">
        <f t="shared" ref="T66" si="64">LOG(S66,2)</f>
        <v>1.1461922000000015</v>
      </c>
    </row>
    <row r="67" spans="1:24" ht="16" x14ac:dyDescent="0.2">
      <c r="A67" s="29"/>
      <c r="B67"/>
      <c r="C67"/>
      <c r="D67" t="s">
        <v>152</v>
      </c>
      <c r="E67"/>
      <c r="F67" t="s">
        <v>103</v>
      </c>
      <c r="G67" t="s">
        <v>119</v>
      </c>
      <c r="H67" t="s">
        <v>1</v>
      </c>
      <c r="I67" t="s">
        <v>1</v>
      </c>
      <c r="J67" t="s">
        <v>1</v>
      </c>
      <c r="K67" s="25">
        <v>25.006357192993164</v>
      </c>
      <c r="L67" s="25">
        <v>24.977433999999999</v>
      </c>
      <c r="M67" s="25">
        <v>0.21984665</v>
      </c>
      <c r="N67" s="9"/>
      <c r="O67" s="9"/>
      <c r="P67" s="6"/>
      <c r="Q67" s="9"/>
      <c r="R67" s="9"/>
      <c r="S67" s="8"/>
      <c r="T67" s="9"/>
    </row>
    <row r="68" spans="1:24" ht="16" x14ac:dyDescent="0.2">
      <c r="A68" s="29"/>
      <c r="B68"/>
      <c r="C68"/>
      <c r="D68" t="s">
        <v>152</v>
      </c>
      <c r="E68"/>
      <c r="F68" t="s">
        <v>103</v>
      </c>
      <c r="G68" t="s">
        <v>119</v>
      </c>
      <c r="H68" t="s">
        <v>1</v>
      </c>
      <c r="I68" t="s">
        <v>1</v>
      </c>
      <c r="J68" t="s">
        <v>1</v>
      </c>
      <c r="K68" s="25">
        <v>24.744560241699219</v>
      </c>
      <c r="L68" s="25">
        <v>24.977433999999999</v>
      </c>
      <c r="M68" s="25">
        <v>0.21984665</v>
      </c>
      <c r="N68" s="9"/>
      <c r="O68" s="9"/>
      <c r="P68" s="6"/>
      <c r="Q68" s="9"/>
      <c r="R68" s="9"/>
      <c r="S68" s="8"/>
      <c r="T68" s="9"/>
    </row>
    <row r="69" spans="1:24" ht="16" x14ac:dyDescent="0.2">
      <c r="A69" s="29"/>
      <c r="B69">
        <v>42</v>
      </c>
      <c r="C69" t="s">
        <v>41</v>
      </c>
      <c r="D69" t="s">
        <v>152</v>
      </c>
      <c r="E69"/>
      <c r="F69" t="s">
        <v>139</v>
      </c>
      <c r="G69" t="s">
        <v>119</v>
      </c>
      <c r="H69" t="s">
        <v>1</v>
      </c>
      <c r="I69" t="s">
        <v>1</v>
      </c>
      <c r="J69" t="s">
        <v>1</v>
      </c>
      <c r="K69" s="25">
        <v>22.259519577026367</v>
      </c>
      <c r="L69" s="25">
        <v>22.598013000000002</v>
      </c>
      <c r="M69" s="25">
        <v>0.41068929999999998</v>
      </c>
      <c r="N69" s="9">
        <f>L69-L72</f>
        <v>13.340735500000001</v>
      </c>
      <c r="O69" s="9">
        <f>SQRT(M69^2+M72^2)</f>
        <v>0.43732674848450831</v>
      </c>
      <c r="P69" s="45">
        <f>P$9</f>
        <v>13.804886700000001</v>
      </c>
      <c r="Q69" s="9">
        <f t="shared" ref="Q69" si="65">N69-P69</f>
        <v>-0.46415119999999987</v>
      </c>
      <c r="R69" s="9">
        <f t="shared" ref="R69" si="66">O69</f>
        <v>0.43732674848450831</v>
      </c>
      <c r="S69" s="8">
        <f t="shared" ref="S69" si="67">2^(-Q69)</f>
        <v>1.3795054917429219</v>
      </c>
      <c r="T69" s="9">
        <f t="shared" ref="T69" si="68">LOG(S69,2)</f>
        <v>0.46415119999999999</v>
      </c>
    </row>
    <row r="70" spans="1:24" ht="16" x14ac:dyDescent="0.2">
      <c r="A70" s="29"/>
      <c r="B70">
        <v>54</v>
      </c>
      <c r="C70" t="s">
        <v>59</v>
      </c>
      <c r="D70" t="s">
        <v>152</v>
      </c>
      <c r="E70"/>
      <c r="F70" t="s">
        <v>139</v>
      </c>
      <c r="G70" t="s">
        <v>119</v>
      </c>
      <c r="H70" t="s">
        <v>1</v>
      </c>
      <c r="I70" t="s">
        <v>1</v>
      </c>
      <c r="J70" t="s">
        <v>1</v>
      </c>
      <c r="K70" s="25">
        <v>22.479625701904297</v>
      </c>
      <c r="L70" s="25">
        <v>22.598013000000002</v>
      </c>
      <c r="M70" s="25">
        <v>0.41068929999999998</v>
      </c>
      <c r="N70" s="9"/>
      <c r="O70" s="9"/>
      <c r="P70" s="6"/>
      <c r="Q70" s="9"/>
      <c r="R70" s="9"/>
      <c r="S70" s="8"/>
      <c r="T70" s="9"/>
    </row>
    <row r="71" spans="1:24" ht="16" x14ac:dyDescent="0.2">
      <c r="A71" s="29"/>
      <c r="B71">
        <v>66</v>
      </c>
      <c r="C71" t="s">
        <v>58</v>
      </c>
      <c r="D71" t="s">
        <v>152</v>
      </c>
      <c r="E71"/>
      <c r="F71" t="s">
        <v>139</v>
      </c>
      <c r="G71" t="s">
        <v>119</v>
      </c>
      <c r="H71" t="s">
        <v>1</v>
      </c>
      <c r="I71" t="s">
        <v>1</v>
      </c>
      <c r="J71" t="s">
        <v>1</v>
      </c>
      <c r="K71" s="25">
        <v>23.054891586303711</v>
      </c>
      <c r="L71" s="25">
        <v>22.598013000000002</v>
      </c>
      <c r="M71" s="25">
        <v>0.41068929999999998</v>
      </c>
      <c r="N71" s="9"/>
      <c r="O71" s="9"/>
      <c r="P71" s="6"/>
      <c r="Q71" s="9"/>
      <c r="R71" s="9"/>
      <c r="S71" s="8"/>
      <c r="T71" s="9"/>
    </row>
    <row r="72" spans="1:24" s="44" customFormat="1" ht="16" x14ac:dyDescent="0.2">
      <c r="A72" s="47"/>
      <c r="B72">
        <v>42</v>
      </c>
      <c r="C72" t="s">
        <v>41</v>
      </c>
      <c r="D72" t="s">
        <v>152</v>
      </c>
      <c r="E72" s="41" t="s">
        <v>133</v>
      </c>
      <c r="F72" t="s">
        <v>136</v>
      </c>
      <c r="G72" t="s">
        <v>119</v>
      </c>
      <c r="H72" t="s">
        <v>1</v>
      </c>
      <c r="I72" t="s">
        <v>1</v>
      </c>
      <c r="J72" t="s">
        <v>1</v>
      </c>
      <c r="K72" s="25">
        <v>9.1459941864013672</v>
      </c>
      <c r="L72" s="25">
        <v>9.2572775000000007</v>
      </c>
      <c r="M72" s="25">
        <v>0.15029632000000001</v>
      </c>
      <c r="N72" s="43"/>
      <c r="O72" s="43"/>
      <c r="P72" s="45"/>
      <c r="Q72" s="43"/>
      <c r="R72" s="43"/>
      <c r="S72" s="43"/>
      <c r="T72" s="43"/>
      <c r="U72" s="44" t="s">
        <v>1</v>
      </c>
      <c r="V72" s="46"/>
      <c r="W72" s="46"/>
      <c r="X72" s="46"/>
    </row>
    <row r="73" spans="1:24" s="44" customFormat="1" ht="16" x14ac:dyDescent="0.2">
      <c r="A73" s="47"/>
      <c r="B73">
        <v>54</v>
      </c>
      <c r="C73" t="s">
        <v>59</v>
      </c>
      <c r="D73" t="s">
        <v>152</v>
      </c>
      <c r="E73" s="41" t="s">
        <v>133</v>
      </c>
      <c r="F73" t="s">
        <v>136</v>
      </c>
      <c r="G73" t="s">
        <v>119</v>
      </c>
      <c r="H73" t="s">
        <v>1</v>
      </c>
      <c r="I73" t="s">
        <v>1</v>
      </c>
      <c r="J73" t="s">
        <v>1</v>
      </c>
      <c r="K73" s="25">
        <v>9.1975898742675781</v>
      </c>
      <c r="L73" s="25">
        <v>9.2572775000000007</v>
      </c>
      <c r="M73" s="25">
        <v>0.15029632000000001</v>
      </c>
      <c r="N73" s="43"/>
      <c r="O73" s="45"/>
      <c r="P73" s="45"/>
      <c r="Q73" s="45"/>
      <c r="R73" s="45"/>
      <c r="S73" s="45"/>
      <c r="T73" s="45"/>
      <c r="U73" s="44" t="s">
        <v>1</v>
      </c>
      <c r="V73" s="46"/>
      <c r="W73" s="46"/>
      <c r="X73" s="46"/>
    </row>
    <row r="74" spans="1:24" s="51" customFormat="1" ht="16" x14ac:dyDescent="0.2">
      <c r="A74" s="48"/>
      <c r="B74">
        <v>66</v>
      </c>
      <c r="C74" t="s">
        <v>58</v>
      </c>
      <c r="D74" t="s">
        <v>152</v>
      </c>
      <c r="E74" s="41" t="s">
        <v>133</v>
      </c>
      <c r="F74" t="s">
        <v>136</v>
      </c>
      <c r="G74" t="s">
        <v>119</v>
      </c>
      <c r="H74" t="s">
        <v>1</v>
      </c>
      <c r="I74" t="s">
        <v>1</v>
      </c>
      <c r="J74" t="s">
        <v>1</v>
      </c>
      <c r="K74" s="25">
        <v>9.4282493591308594</v>
      </c>
      <c r="L74" s="25">
        <v>9.2572775000000007</v>
      </c>
      <c r="M74" s="25">
        <v>0.15029632000000001</v>
      </c>
      <c r="N74" s="43"/>
      <c r="O74" s="45"/>
      <c r="P74" s="50"/>
      <c r="Q74" s="45"/>
      <c r="R74" s="45"/>
      <c r="S74" s="45"/>
      <c r="T74" s="45"/>
      <c r="U74" s="51" t="s">
        <v>1</v>
      </c>
      <c r="V74" s="52"/>
      <c r="W74" s="52"/>
      <c r="X74" s="52"/>
    </row>
    <row r="75" spans="1:24" s="35" customFormat="1" ht="16" x14ac:dyDescent="0.2">
      <c r="A75" s="35" t="s">
        <v>110</v>
      </c>
      <c r="B75">
        <v>85</v>
      </c>
      <c r="C75" t="s">
        <v>135</v>
      </c>
      <c r="D75" t="s">
        <v>110</v>
      </c>
      <c r="E75"/>
      <c r="F75" t="s">
        <v>136</v>
      </c>
      <c r="G75" t="s">
        <v>119</v>
      </c>
      <c r="H75" t="s">
        <v>1</v>
      </c>
      <c r="I75" t="s">
        <v>1</v>
      </c>
      <c r="J75" t="s">
        <v>1</v>
      </c>
      <c r="K75" s="25">
        <v>38.891910552978516</v>
      </c>
      <c r="L75" t="s">
        <v>1</v>
      </c>
      <c r="M75" t="s">
        <v>1</v>
      </c>
      <c r="N75" s="14"/>
      <c r="O75" s="38"/>
      <c r="P75" s="38"/>
      <c r="Q75" s="38"/>
      <c r="R75" s="38"/>
      <c r="S75" s="39"/>
      <c r="T75" s="38"/>
    </row>
    <row r="76" spans="1:24" ht="16" x14ac:dyDescent="0.2">
      <c r="B76">
        <v>86</v>
      </c>
      <c r="C76" t="s">
        <v>137</v>
      </c>
      <c r="D76" t="s">
        <v>110</v>
      </c>
      <c r="E76"/>
      <c r="F76" t="s">
        <v>136</v>
      </c>
      <c r="G76" t="s">
        <v>119</v>
      </c>
      <c r="H76" t="s">
        <v>1</v>
      </c>
      <c r="I76" t="s">
        <v>1</v>
      </c>
      <c r="J76" t="s">
        <v>1</v>
      </c>
      <c r="K76" t="s">
        <v>111</v>
      </c>
      <c r="L76" t="s">
        <v>1</v>
      </c>
      <c r="M76" t="s">
        <v>1</v>
      </c>
      <c r="N76" s="9"/>
      <c r="O76" s="6"/>
      <c r="P76" s="6"/>
      <c r="Q76" s="9"/>
      <c r="R76" s="9"/>
      <c r="S76" s="8"/>
      <c r="T76" s="9"/>
    </row>
    <row r="77" spans="1:24" ht="16" x14ac:dyDescent="0.2">
      <c r="B77">
        <v>87</v>
      </c>
      <c r="C77" t="s">
        <v>138</v>
      </c>
      <c r="D77" t="s">
        <v>110</v>
      </c>
      <c r="E77"/>
      <c r="F77" t="s">
        <v>136</v>
      </c>
      <c r="G77" t="s">
        <v>119</v>
      </c>
      <c r="H77" t="s">
        <v>1</v>
      </c>
      <c r="I77" t="s">
        <v>1</v>
      </c>
      <c r="J77" t="s">
        <v>1</v>
      </c>
      <c r="K77" t="s">
        <v>111</v>
      </c>
      <c r="L77" t="s">
        <v>1</v>
      </c>
      <c r="M77" t="s">
        <v>1</v>
      </c>
      <c r="N77" s="9"/>
      <c r="O77" s="6"/>
      <c r="P77" s="6"/>
      <c r="Q77" s="9"/>
      <c r="R77" s="9"/>
      <c r="S77" s="8"/>
      <c r="T77" s="9"/>
    </row>
    <row r="78" spans="1:24" ht="16" x14ac:dyDescent="0.2">
      <c r="B78">
        <v>86</v>
      </c>
      <c r="C78" t="s">
        <v>137</v>
      </c>
      <c r="D78" s="21" t="s">
        <v>110</v>
      </c>
      <c r="E78"/>
      <c r="F78" t="s">
        <v>136</v>
      </c>
      <c r="G78" t="s">
        <v>119</v>
      </c>
      <c r="H78" t="s">
        <v>1</v>
      </c>
      <c r="I78" t="s">
        <v>1</v>
      </c>
      <c r="J78" t="s">
        <v>1</v>
      </c>
      <c r="K78" s="21" t="s">
        <v>111</v>
      </c>
      <c r="L78" s="21" t="s">
        <v>1</v>
      </c>
      <c r="M78" s="21" t="s">
        <v>1</v>
      </c>
      <c r="N78" s="9"/>
      <c r="O78" s="6"/>
    </row>
    <row r="79" spans="1:24" ht="16" x14ac:dyDescent="0.2">
      <c r="B79">
        <v>87</v>
      </c>
      <c r="C79" t="s">
        <v>138</v>
      </c>
      <c r="D79" s="21" t="s">
        <v>110</v>
      </c>
      <c r="E79"/>
      <c r="F79" t="s">
        <v>139</v>
      </c>
      <c r="G79" t="s">
        <v>119</v>
      </c>
      <c r="H79" t="s">
        <v>1</v>
      </c>
      <c r="I79" t="s">
        <v>1</v>
      </c>
      <c r="J79" t="s">
        <v>1</v>
      </c>
      <c r="K79" s="21" t="s">
        <v>111</v>
      </c>
      <c r="L79" s="21" t="s">
        <v>1</v>
      </c>
      <c r="M79" s="21" t="s">
        <v>1</v>
      </c>
      <c r="N79" s="9"/>
      <c r="O79" s="6"/>
    </row>
    <row r="80" spans="1:24" ht="16" x14ac:dyDescent="0.2">
      <c r="B80">
        <v>88</v>
      </c>
      <c r="C80" t="s">
        <v>140</v>
      </c>
      <c r="D80" s="21" t="s">
        <v>110</v>
      </c>
      <c r="E80"/>
      <c r="F80" t="s">
        <v>139</v>
      </c>
      <c r="G80" t="s">
        <v>119</v>
      </c>
      <c r="H80" t="s">
        <v>1</v>
      </c>
      <c r="I80" t="s">
        <v>1</v>
      </c>
      <c r="J80" t="s">
        <v>1</v>
      </c>
      <c r="K80" s="53">
        <v>38.137527465820312</v>
      </c>
      <c r="L80" s="21" t="s">
        <v>1</v>
      </c>
      <c r="M80" s="21" t="s">
        <v>1</v>
      </c>
      <c r="N80" s="9"/>
      <c r="O80" s="6"/>
    </row>
    <row r="82" spans="1:25" s="10" customFormat="1" x14ac:dyDescent="0.15">
      <c r="A82" s="2"/>
      <c r="B82" s="1"/>
      <c r="C82" s="1"/>
      <c r="D82" s="15"/>
      <c r="E82" s="1"/>
      <c r="F82" s="1"/>
      <c r="G82" s="1"/>
      <c r="H82" s="1"/>
      <c r="I82" s="1"/>
      <c r="J82" s="1"/>
      <c r="K82" s="24"/>
      <c r="L82" s="24"/>
      <c r="M82" s="15"/>
      <c r="N82" s="2"/>
      <c r="O82" s="2"/>
      <c r="P82" s="2"/>
      <c r="Q82" s="2"/>
      <c r="R82" s="2"/>
      <c r="S82" s="3"/>
      <c r="T82" s="2"/>
      <c r="U82" s="1"/>
      <c r="V82" s="1"/>
      <c r="W82" s="1"/>
      <c r="X82" s="1"/>
      <c r="Y82" s="1"/>
    </row>
    <row r="83" spans="1:25" s="13" customFormat="1" x14ac:dyDescent="0.15">
      <c r="A83" s="2"/>
      <c r="B83" s="1"/>
      <c r="C83" s="1"/>
      <c r="D83" s="15"/>
      <c r="E83" s="1"/>
      <c r="F83" s="1"/>
      <c r="G83" s="1"/>
      <c r="H83" s="1"/>
      <c r="I83" s="1"/>
      <c r="J83" s="1"/>
      <c r="K83" s="24"/>
      <c r="L83" s="24"/>
      <c r="M83" s="15"/>
      <c r="N83" s="2"/>
      <c r="O83" s="2"/>
      <c r="P83" s="2"/>
      <c r="Q83" s="2"/>
      <c r="R83" s="2"/>
      <c r="S83" s="3"/>
      <c r="T83" s="2"/>
      <c r="U83" s="1"/>
      <c r="V83" s="1"/>
      <c r="W83" s="1"/>
      <c r="X83" s="1"/>
      <c r="Y83" s="1"/>
    </row>
    <row r="88" spans="1:25" s="10" customFormat="1" x14ac:dyDescent="0.15">
      <c r="A88" s="2"/>
      <c r="B88" s="1"/>
      <c r="C88" s="1"/>
      <c r="D88" s="15"/>
      <c r="E88" s="1"/>
      <c r="F88" s="1"/>
      <c r="G88" s="1"/>
      <c r="H88" s="1"/>
      <c r="I88" s="1"/>
      <c r="J88" s="1"/>
      <c r="K88" s="24"/>
      <c r="L88" s="24"/>
      <c r="M88" s="15"/>
      <c r="N88" s="2"/>
      <c r="O88" s="2"/>
      <c r="P88" s="2"/>
      <c r="Q88" s="2"/>
      <c r="R88" s="2"/>
      <c r="S88" s="3"/>
      <c r="T88" s="2"/>
      <c r="U88" s="1"/>
      <c r="V88" s="1"/>
      <c r="W88" s="1"/>
      <c r="X88" s="1"/>
      <c r="Y88" s="1"/>
    </row>
    <row r="89" spans="1:25" s="13" customFormat="1" x14ac:dyDescent="0.15">
      <c r="A89" s="2"/>
      <c r="B89" s="1"/>
      <c r="C89" s="1"/>
      <c r="D89" s="15"/>
      <c r="E89" s="1"/>
      <c r="F89" s="1"/>
      <c r="G89" s="1"/>
      <c r="H89" s="1"/>
      <c r="I89" s="1"/>
      <c r="J89" s="1"/>
      <c r="K89" s="24"/>
      <c r="L89" s="24"/>
      <c r="M89" s="15"/>
      <c r="N89" s="2"/>
      <c r="O89" s="2"/>
      <c r="P89" s="2"/>
      <c r="Q89" s="2"/>
      <c r="R89" s="2"/>
      <c r="S89" s="3"/>
      <c r="T89" s="2"/>
      <c r="U89" s="1"/>
      <c r="V89" s="1"/>
      <c r="W89" s="1"/>
      <c r="X89" s="1"/>
      <c r="Y89" s="1"/>
    </row>
    <row r="94" spans="1:25" s="10" customFormat="1" x14ac:dyDescent="0.15">
      <c r="A94" s="2"/>
      <c r="B94" s="1"/>
      <c r="C94" s="1"/>
      <c r="D94" s="15"/>
      <c r="E94" s="1"/>
      <c r="F94" s="1"/>
      <c r="G94" s="1"/>
      <c r="H94" s="1"/>
      <c r="I94" s="1"/>
      <c r="J94" s="1"/>
      <c r="K94" s="24"/>
      <c r="L94" s="24"/>
      <c r="M94" s="15"/>
      <c r="N94" s="2"/>
      <c r="O94" s="2"/>
      <c r="P94" s="2"/>
      <c r="Q94" s="2"/>
      <c r="R94" s="2"/>
      <c r="S94" s="3"/>
      <c r="T94" s="2"/>
      <c r="U94" s="1"/>
      <c r="V94" s="1"/>
      <c r="W94" s="1"/>
      <c r="X94" s="1"/>
      <c r="Y94" s="1"/>
    </row>
  </sheetData>
  <mergeCells count="2">
    <mergeCell ref="H1:M1"/>
    <mergeCell ref="N1:Q1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Bio Rep 1</vt:lpstr>
      <vt:lpstr>Bio Rep 2</vt:lpstr>
      <vt:lpstr>Bio Rep 3</vt:lpstr>
      <vt:lpstr>Bio Rep 1 (2)</vt:lpstr>
      <vt:lpstr>bio rep1</vt:lpstr>
      <vt:lpstr>bio rep2</vt:lpstr>
      <vt:lpstr>bio rep3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2023-05-11T16:39:47Z</dcterms:created>
  <dcterms:modified xsi:type="dcterms:W3CDTF">2025-07-16T19:39:50Z</dcterms:modified>
</cp:coreProperties>
</file>