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fsmresfiles/Medicine/InfectiousDiseases/DAquila_Lab/Cristina /Manuscript/MLN Paper Data/MLN Paper Data/Figure 9 - NF-kB inbitors/"/>
    </mc:Choice>
  </mc:AlternateContent>
  <xr:revisionPtr revIDLastSave="0" documentId="13_ncr:1_{0E5F1C76-D5F9-0B4C-A48B-58071D45E2FD}" xr6:coauthVersionLast="47" xr6:coauthVersionMax="47" xr10:uidLastSave="{00000000-0000-0000-0000-000000000000}"/>
  <bookViews>
    <workbookView xWindow="0" yWindow="500" windowWidth="28800" windowHeight="17500" activeTab="6" xr2:uid="{1A1708DE-8D6A-F244-B763-C696782BBA50}"/>
  </bookViews>
  <sheets>
    <sheet name="Bio Rep 1" sheetId="4" state="hidden" r:id="rId1"/>
    <sheet name="Bio Rep 2" sheetId="6" state="hidden" r:id="rId2"/>
    <sheet name="Bio Rep 3" sheetId="7" state="hidden" r:id="rId3"/>
    <sheet name="Bio Rep 1 (2)" sheetId="8" state="hidden" r:id="rId4"/>
    <sheet name="Set A" sheetId="14" r:id="rId5"/>
    <sheet name="Set B" sheetId="15" r:id="rId6"/>
    <sheet name="Set C" sheetId="16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9" i="16" l="1"/>
  <c r="AM9" i="16"/>
  <c r="AL9" i="16"/>
  <c r="AK9" i="16"/>
  <c r="AN9" i="15"/>
  <c r="AM9" i="15"/>
  <c r="AL9" i="15"/>
  <c r="AK9" i="15"/>
  <c r="N3" i="15"/>
  <c r="P3" i="15" s="1"/>
  <c r="O3" i="15"/>
  <c r="R3" i="15" s="1"/>
  <c r="N9" i="15"/>
  <c r="O9" i="15"/>
  <c r="R9" i="15" s="1"/>
  <c r="N15" i="15"/>
  <c r="O15" i="15"/>
  <c r="R15" i="15" s="1"/>
  <c r="N21" i="15"/>
  <c r="O21" i="15"/>
  <c r="R21" i="15" s="1"/>
  <c r="N27" i="15"/>
  <c r="O27" i="15"/>
  <c r="R27" i="15" s="1"/>
  <c r="N33" i="15"/>
  <c r="O33" i="15"/>
  <c r="R33" i="15" s="1"/>
  <c r="N39" i="15"/>
  <c r="O39" i="15"/>
  <c r="R39" i="15" s="1"/>
  <c r="N45" i="15"/>
  <c r="O45" i="15"/>
  <c r="R45" i="15" s="1"/>
  <c r="N51" i="15"/>
  <c r="O51" i="15"/>
  <c r="R51" i="15" s="1"/>
  <c r="N57" i="15"/>
  <c r="O57" i="15"/>
  <c r="R57" i="15" s="1"/>
  <c r="N63" i="15"/>
  <c r="O63" i="15"/>
  <c r="R63" i="15" s="1"/>
  <c r="O63" i="16"/>
  <c r="R63" i="16" s="1"/>
  <c r="N63" i="16"/>
  <c r="O57" i="16"/>
  <c r="R57" i="16" s="1"/>
  <c r="N57" i="16"/>
  <c r="O51" i="16"/>
  <c r="R51" i="16" s="1"/>
  <c r="N51" i="16"/>
  <c r="O45" i="16"/>
  <c r="R45" i="16" s="1"/>
  <c r="N45" i="16"/>
  <c r="O39" i="16"/>
  <c r="R39" i="16" s="1"/>
  <c r="N39" i="16"/>
  <c r="O33" i="16"/>
  <c r="R33" i="16" s="1"/>
  <c r="N33" i="16"/>
  <c r="O27" i="16"/>
  <c r="R27" i="16" s="1"/>
  <c r="N27" i="16"/>
  <c r="O21" i="16"/>
  <c r="R21" i="16" s="1"/>
  <c r="N21" i="16"/>
  <c r="O15" i="16"/>
  <c r="R15" i="16" s="1"/>
  <c r="N15" i="16"/>
  <c r="O9" i="16"/>
  <c r="R9" i="16" s="1"/>
  <c r="N9" i="16"/>
  <c r="O3" i="16"/>
  <c r="R3" i="16" s="1"/>
  <c r="N3" i="16"/>
  <c r="P3" i="16" s="1"/>
  <c r="O63" i="14"/>
  <c r="R63" i="14" s="1"/>
  <c r="N63" i="14"/>
  <c r="N15" i="14"/>
  <c r="O15" i="14"/>
  <c r="R15" i="14" s="1"/>
  <c r="N21" i="14"/>
  <c r="O21" i="14"/>
  <c r="R21" i="14" s="1"/>
  <c r="N27" i="14"/>
  <c r="O27" i="14"/>
  <c r="R27" i="14" s="1"/>
  <c r="N33" i="14"/>
  <c r="O33" i="14"/>
  <c r="R33" i="14" s="1"/>
  <c r="N39" i="14"/>
  <c r="O39" i="14"/>
  <c r="R39" i="14" s="1"/>
  <c r="N45" i="14"/>
  <c r="O45" i="14"/>
  <c r="R45" i="14" s="1"/>
  <c r="N51" i="14"/>
  <c r="O51" i="14"/>
  <c r="R51" i="14" s="1"/>
  <c r="N57" i="14"/>
  <c r="O57" i="14"/>
  <c r="R57" i="14" s="1"/>
  <c r="P63" i="16" l="1"/>
  <c r="Q63" i="16" s="1"/>
  <c r="S63" i="16" s="1"/>
  <c r="P57" i="16"/>
  <c r="Q57" i="16" s="1"/>
  <c r="S57" i="16" s="1"/>
  <c r="P9" i="16"/>
  <c r="Q9" i="16" s="1"/>
  <c r="S9" i="16" s="1"/>
  <c r="P15" i="15"/>
  <c r="Q15" i="15" s="1"/>
  <c r="P27" i="15"/>
  <c r="Q27" i="15" s="1"/>
  <c r="P39" i="15"/>
  <c r="Q39" i="15" s="1"/>
  <c r="P51" i="15"/>
  <c r="Q51" i="15" s="1"/>
  <c r="P63" i="15"/>
  <c r="Q63" i="15" s="1"/>
  <c r="Q3" i="15"/>
  <c r="P9" i="15"/>
  <c r="Q9" i="15" s="1"/>
  <c r="P21" i="15"/>
  <c r="Q21" i="15" s="1"/>
  <c r="P33" i="15"/>
  <c r="Q33" i="15" s="1"/>
  <c r="P45" i="15"/>
  <c r="Q45" i="15" s="1"/>
  <c r="P57" i="15"/>
  <c r="Q57" i="15" s="1"/>
  <c r="Q21" i="16"/>
  <c r="S21" i="16" s="1"/>
  <c r="P45" i="16"/>
  <c r="Q45" i="16" s="1"/>
  <c r="S45" i="16" s="1"/>
  <c r="P33" i="16"/>
  <c r="Q33" i="16" s="1"/>
  <c r="S33" i="16" s="1"/>
  <c r="P39" i="16"/>
  <c r="Q39" i="16" s="1"/>
  <c r="S39" i="16" s="1"/>
  <c r="P27" i="16"/>
  <c r="Q27" i="16" s="1"/>
  <c r="S27" i="16" s="1"/>
  <c r="P51" i="16"/>
  <c r="Q51" i="16" s="1"/>
  <c r="S51" i="16" s="1"/>
  <c r="Q3" i="16"/>
  <c r="S3" i="16" s="1"/>
  <c r="P21" i="16"/>
  <c r="P15" i="16"/>
  <c r="Q15" i="16" s="1"/>
  <c r="S15" i="16" s="1"/>
  <c r="S45" i="15"/>
  <c r="S3" i="15"/>
  <c r="O9" i="14"/>
  <c r="R9" i="14" s="1"/>
  <c r="N9" i="14"/>
  <c r="O3" i="14"/>
  <c r="R3" i="14" s="1"/>
  <c r="N3" i="14"/>
  <c r="M3" i="6"/>
  <c r="R3" i="8"/>
  <c r="O6" i="8"/>
  <c r="O3" i="8"/>
  <c r="N33" i="8"/>
  <c r="Q33" i="8" s="1"/>
  <c r="M33" i="8"/>
  <c r="N30" i="8"/>
  <c r="Q30" i="8" s="1"/>
  <c r="M30" i="8"/>
  <c r="Q24" i="8"/>
  <c r="N24" i="8"/>
  <c r="M24" i="8"/>
  <c r="Q21" i="8"/>
  <c r="N21" i="8"/>
  <c r="M21" i="8"/>
  <c r="N15" i="8"/>
  <c r="Q15" i="8" s="1"/>
  <c r="M15" i="8"/>
  <c r="N12" i="8"/>
  <c r="Q12" i="8" s="1"/>
  <c r="M12" i="8"/>
  <c r="N6" i="8"/>
  <c r="Q6" i="8" s="1"/>
  <c r="M6" i="8"/>
  <c r="Q3" i="8"/>
  <c r="N3" i="8"/>
  <c r="M3" i="8"/>
  <c r="M33" i="7"/>
  <c r="M3" i="7"/>
  <c r="O3" i="7" s="1"/>
  <c r="P3" i="7" s="1"/>
  <c r="R3" i="7" s="1"/>
  <c r="N3" i="7"/>
  <c r="Q3" i="7" s="1"/>
  <c r="M6" i="7"/>
  <c r="O6" i="7" s="1"/>
  <c r="N6" i="7"/>
  <c r="Q6" i="7" s="1"/>
  <c r="N33" i="7"/>
  <c r="Q33" i="7" s="1"/>
  <c r="N30" i="7"/>
  <c r="Q30" i="7" s="1"/>
  <c r="M30" i="7"/>
  <c r="N24" i="7"/>
  <c r="Q24" i="7" s="1"/>
  <c r="M24" i="7"/>
  <c r="N21" i="7"/>
  <c r="Q21" i="7" s="1"/>
  <c r="M21" i="7"/>
  <c r="N15" i="7"/>
  <c r="Q15" i="7" s="1"/>
  <c r="M15" i="7"/>
  <c r="N12" i="7"/>
  <c r="Q12" i="7" s="1"/>
  <c r="M12" i="7"/>
  <c r="N33" i="6"/>
  <c r="Q33" i="6" s="1"/>
  <c r="M33" i="6"/>
  <c r="N30" i="6"/>
  <c r="Q30" i="6" s="1"/>
  <c r="M30" i="6"/>
  <c r="N24" i="6"/>
  <c r="Q24" i="6" s="1"/>
  <c r="M24" i="6"/>
  <c r="N21" i="6"/>
  <c r="Q21" i="6" s="1"/>
  <c r="M21" i="6"/>
  <c r="N15" i="6"/>
  <c r="Q15" i="6" s="1"/>
  <c r="M15" i="6"/>
  <c r="N12" i="6"/>
  <c r="Q12" i="6" s="1"/>
  <c r="M12" i="6"/>
  <c r="N6" i="6"/>
  <c r="Q6" i="6" s="1"/>
  <c r="M6" i="6"/>
  <c r="N3" i="6"/>
  <c r="Q3" i="6" s="1"/>
  <c r="O6" i="4"/>
  <c r="O3" i="4"/>
  <c r="R12" i="4"/>
  <c r="R15" i="4"/>
  <c r="R21" i="4"/>
  <c r="R24" i="4"/>
  <c r="R30" i="4"/>
  <c r="R33" i="4"/>
  <c r="R6" i="4"/>
  <c r="S57" i="15" l="1"/>
  <c r="S21" i="15"/>
  <c r="U45" i="15"/>
  <c r="AG9" i="15"/>
  <c r="S51" i="15"/>
  <c r="U3" i="15"/>
  <c r="Z9" i="15"/>
  <c r="S9" i="15"/>
  <c r="S63" i="15"/>
  <c r="S15" i="15"/>
  <c r="S33" i="15"/>
  <c r="S39" i="15"/>
  <c r="S27" i="15"/>
  <c r="U15" i="16"/>
  <c r="AB9" i="16"/>
  <c r="U51" i="16"/>
  <c r="AH9" i="16"/>
  <c r="U3" i="16"/>
  <c r="Z9" i="16"/>
  <c r="U27" i="16"/>
  <c r="AD9" i="16"/>
  <c r="U9" i="16"/>
  <c r="AA9" i="16"/>
  <c r="U21" i="16"/>
  <c r="AC9" i="16"/>
  <c r="U39" i="16"/>
  <c r="AF9" i="16"/>
  <c r="U57" i="16"/>
  <c r="AI9" i="16"/>
  <c r="U45" i="16"/>
  <c r="AG9" i="16"/>
  <c r="U33" i="16"/>
  <c r="AE9" i="16"/>
  <c r="U63" i="16"/>
  <c r="AJ9" i="16"/>
  <c r="P3" i="14"/>
  <c r="P6" i="7"/>
  <c r="R6" i="7" s="1"/>
  <c r="O3" i="6"/>
  <c r="O12" i="6"/>
  <c r="P12" i="6" s="1"/>
  <c r="R12" i="6" s="1"/>
  <c r="S12" i="6" s="1"/>
  <c r="O6" i="6"/>
  <c r="Q21" i="4"/>
  <c r="N12" i="4"/>
  <c r="Q12" i="4" s="1"/>
  <c r="N15" i="4"/>
  <c r="Q15" i="4" s="1"/>
  <c r="N21" i="4"/>
  <c r="N24" i="4"/>
  <c r="Q24" i="4" s="1"/>
  <c r="N30" i="4"/>
  <c r="Q30" i="4" s="1"/>
  <c r="N33" i="4"/>
  <c r="Q33" i="4" s="1"/>
  <c r="N6" i="4"/>
  <c r="Q6" i="4" s="1"/>
  <c r="N3" i="4"/>
  <c r="Q3" i="4" s="1"/>
  <c r="M12" i="4"/>
  <c r="M15" i="4"/>
  <c r="M21" i="4"/>
  <c r="M24" i="4"/>
  <c r="M30" i="4"/>
  <c r="M33" i="4"/>
  <c r="M6" i="4"/>
  <c r="M3" i="4"/>
  <c r="U33" i="15" l="1"/>
  <c r="AE9" i="15"/>
  <c r="U15" i="15"/>
  <c r="AB9" i="15"/>
  <c r="U51" i="15"/>
  <c r="AH9" i="15"/>
  <c r="U63" i="15"/>
  <c r="AJ9" i="15"/>
  <c r="U27" i="15"/>
  <c r="AD9" i="15"/>
  <c r="U9" i="15"/>
  <c r="AA9" i="15"/>
  <c r="U21" i="15"/>
  <c r="AC9" i="15"/>
  <c r="U39" i="15"/>
  <c r="AF9" i="15"/>
  <c r="U57" i="15"/>
  <c r="AI9" i="15"/>
  <c r="P9" i="14"/>
  <c r="P15" i="14"/>
  <c r="Q15" i="14" s="1"/>
  <c r="S15" i="14" s="1"/>
  <c r="P45" i="14"/>
  <c r="Q45" i="14" s="1"/>
  <c r="S45" i="14" s="1"/>
  <c r="P33" i="14"/>
  <c r="Q33" i="14" s="1"/>
  <c r="S33" i="14" s="1"/>
  <c r="P21" i="14"/>
  <c r="Q21" i="14" s="1"/>
  <c r="S21" i="14" s="1"/>
  <c r="P39" i="14"/>
  <c r="Q39" i="14" s="1"/>
  <c r="S39" i="14" s="1"/>
  <c r="P57" i="14"/>
  <c r="Q57" i="14" s="1"/>
  <c r="S57" i="14" s="1"/>
  <c r="P63" i="14"/>
  <c r="Q63" i="14" s="1"/>
  <c r="S63" i="14" s="1"/>
  <c r="P51" i="14"/>
  <c r="Q51" i="14" s="1"/>
  <c r="S51" i="14" s="1"/>
  <c r="P27" i="14"/>
  <c r="Q27" i="14" s="1"/>
  <c r="S27" i="14" s="1"/>
  <c r="Q9" i="14"/>
  <c r="S9" i="14" s="1"/>
  <c r="Q3" i="14"/>
  <c r="S3" i="14" s="1"/>
  <c r="O21" i="8"/>
  <c r="P21" i="8" s="1"/>
  <c r="R21" i="8" s="1"/>
  <c r="S21" i="8" s="1"/>
  <c r="O30" i="8"/>
  <c r="P30" i="8" s="1"/>
  <c r="R30" i="8" s="1"/>
  <c r="S30" i="8" s="1"/>
  <c r="O12" i="8"/>
  <c r="P12" i="8" s="1"/>
  <c r="R12" i="8" s="1"/>
  <c r="S12" i="8" s="1"/>
  <c r="O24" i="8"/>
  <c r="P24" i="8" s="1"/>
  <c r="R24" i="8" s="1"/>
  <c r="O33" i="8"/>
  <c r="P33" i="8" s="1"/>
  <c r="R33" i="8" s="1"/>
  <c r="O15" i="8"/>
  <c r="P15" i="8" s="1"/>
  <c r="R15" i="8" s="1"/>
  <c r="P3" i="8"/>
  <c r="S3" i="8" s="1"/>
  <c r="P6" i="8"/>
  <c r="R6" i="8" s="1"/>
  <c r="O30" i="7"/>
  <c r="P30" i="7" s="1"/>
  <c r="R30" i="7" s="1"/>
  <c r="S30" i="7" s="1"/>
  <c r="O21" i="7"/>
  <c r="P21" i="7" s="1"/>
  <c r="R21" i="7" s="1"/>
  <c r="S21" i="7" s="1"/>
  <c r="O12" i="7"/>
  <c r="P12" i="7" s="1"/>
  <c r="R12" i="7" s="1"/>
  <c r="S12" i="7" s="1"/>
  <c r="O24" i="7"/>
  <c r="P24" i="7" s="1"/>
  <c r="R24" i="7" s="1"/>
  <c r="O33" i="7"/>
  <c r="P33" i="7" s="1"/>
  <c r="R33" i="7" s="1"/>
  <c r="O15" i="7"/>
  <c r="P15" i="7" s="1"/>
  <c r="R15" i="7" s="1"/>
  <c r="S3" i="7"/>
  <c r="O30" i="6"/>
  <c r="P30" i="6" s="1"/>
  <c r="R30" i="6" s="1"/>
  <c r="S30" i="6" s="1"/>
  <c r="O21" i="6"/>
  <c r="P21" i="6" s="1"/>
  <c r="R21" i="6" s="1"/>
  <c r="S21" i="6" s="1"/>
  <c r="P3" i="6"/>
  <c r="R3" i="6" s="1"/>
  <c r="S3" i="6" s="1"/>
  <c r="O24" i="6"/>
  <c r="P24" i="6" s="1"/>
  <c r="R24" i="6" s="1"/>
  <c r="O33" i="6"/>
  <c r="P33" i="6" s="1"/>
  <c r="R33" i="6" s="1"/>
  <c r="O15" i="6"/>
  <c r="P15" i="6" s="1"/>
  <c r="R15" i="6" s="1"/>
  <c r="P6" i="6"/>
  <c r="R6" i="6" s="1"/>
  <c r="O30" i="4"/>
  <c r="P30" i="4" s="1"/>
  <c r="O12" i="4"/>
  <c r="P12" i="4" s="1"/>
  <c r="O21" i="4"/>
  <c r="P21" i="4" s="1"/>
  <c r="P6" i="4"/>
  <c r="O15" i="4"/>
  <c r="P15" i="4" s="1"/>
  <c r="O33" i="4"/>
  <c r="P33" i="4" s="1"/>
  <c r="O24" i="4"/>
  <c r="P24" i="4" s="1"/>
  <c r="P3" i="4"/>
  <c r="R3" i="4" s="1"/>
  <c r="S3" i="4" s="1"/>
  <c r="U21" i="14" l="1"/>
  <c r="AC9" i="14"/>
  <c r="AM9" i="14"/>
  <c r="U33" i="14"/>
  <c r="AE9" i="14"/>
  <c r="U63" i="14"/>
  <c r="AJ9" i="14"/>
  <c r="U3" i="14"/>
  <c r="Z9" i="14"/>
  <c r="U9" i="14"/>
  <c r="AA9" i="14"/>
  <c r="U27" i="14"/>
  <c r="AD9" i="14"/>
  <c r="U51" i="14"/>
  <c r="AH9" i="14"/>
  <c r="U45" i="14"/>
  <c r="AG9" i="14"/>
  <c r="U15" i="14"/>
  <c r="AB9" i="14"/>
  <c r="AL9" i="14"/>
  <c r="AK9" i="14"/>
  <c r="U57" i="14"/>
  <c r="AI9" i="14"/>
  <c r="U39" i="14"/>
  <c r="AF9" i="14"/>
  <c r="AN9" i="14"/>
  <c r="S21" i="4"/>
  <c r="S30" i="4"/>
  <c r="S12" i="4"/>
</calcChain>
</file>

<file path=xl/sharedStrings.xml><?xml version="1.0" encoding="utf-8"?>
<sst xmlns="http://schemas.openxmlformats.org/spreadsheetml/2006/main" count="2539" uniqueCount="149">
  <si>
    <t>Sample 1</t>
  </si>
  <si>
    <t/>
  </si>
  <si>
    <t>D12</t>
  </si>
  <si>
    <t>D8</t>
  </si>
  <si>
    <t>D4</t>
  </si>
  <si>
    <t>D11</t>
  </si>
  <si>
    <t>D7</t>
  </si>
  <si>
    <t>D3</t>
  </si>
  <si>
    <t>F12</t>
  </si>
  <si>
    <t>E12</t>
  </si>
  <si>
    <t>C12</t>
  </si>
  <si>
    <t>B12</t>
  </si>
  <si>
    <t>A12</t>
  </si>
  <si>
    <t>F11</t>
  </si>
  <si>
    <t>E11</t>
  </si>
  <si>
    <t>C11</t>
  </si>
  <si>
    <t>B11</t>
  </si>
  <si>
    <t>A11</t>
  </si>
  <si>
    <t>F8</t>
  </si>
  <si>
    <t>E8</t>
  </si>
  <si>
    <t>C8</t>
  </si>
  <si>
    <t>B8</t>
  </si>
  <si>
    <t>A8</t>
  </si>
  <si>
    <t>F7</t>
  </si>
  <si>
    <t>E7</t>
  </si>
  <si>
    <t>C7</t>
  </si>
  <si>
    <t>B7</t>
  </si>
  <si>
    <t>A7</t>
  </si>
  <si>
    <t>Sample 4</t>
  </si>
  <si>
    <t>F4</t>
  </si>
  <si>
    <t>E4</t>
  </si>
  <si>
    <t>C4</t>
  </si>
  <si>
    <t>B4</t>
  </si>
  <si>
    <t>A4</t>
  </si>
  <si>
    <t>Sample 3</t>
  </si>
  <si>
    <t>F3</t>
  </si>
  <si>
    <t>E3</t>
  </si>
  <si>
    <t>C3</t>
  </si>
  <si>
    <t>B3</t>
  </si>
  <si>
    <t>A3</t>
  </si>
  <si>
    <t>D10</t>
  </si>
  <si>
    <t>D6</t>
  </si>
  <si>
    <t>D2</t>
  </si>
  <si>
    <t>D9</t>
  </si>
  <si>
    <t>D5</t>
  </si>
  <si>
    <t>D1</t>
  </si>
  <si>
    <t>F10</t>
  </si>
  <si>
    <t>E10</t>
  </si>
  <si>
    <t>C10</t>
  </si>
  <si>
    <t>B10</t>
  </si>
  <si>
    <t>A10</t>
  </si>
  <si>
    <t>G9</t>
  </si>
  <si>
    <t>F9</t>
  </si>
  <si>
    <t>E9</t>
  </si>
  <si>
    <t>C9</t>
  </si>
  <si>
    <t>B9</t>
  </si>
  <si>
    <t>A9</t>
  </si>
  <si>
    <t>Sample 6</t>
  </si>
  <si>
    <t>F6</t>
  </si>
  <si>
    <t>E6</t>
  </si>
  <si>
    <t>C6</t>
  </si>
  <si>
    <t>B6</t>
  </si>
  <si>
    <t>A6</t>
  </si>
  <si>
    <t>Sample 5</t>
  </si>
  <si>
    <t>G5</t>
  </si>
  <si>
    <t>F5</t>
  </si>
  <si>
    <t>E5</t>
  </si>
  <si>
    <t>C5</t>
  </si>
  <si>
    <t>B5</t>
  </si>
  <si>
    <t>A5</t>
  </si>
  <si>
    <t>Sample 2</t>
  </si>
  <si>
    <t>F2</t>
  </si>
  <si>
    <t>E2</t>
  </si>
  <si>
    <t>C2</t>
  </si>
  <si>
    <t>B2</t>
  </si>
  <si>
    <t>A2</t>
  </si>
  <si>
    <t>G1</t>
  </si>
  <si>
    <t>F1</t>
  </si>
  <si>
    <t>E1</t>
  </si>
  <si>
    <t>C1</t>
  </si>
  <si>
    <t>B1</t>
  </si>
  <si>
    <t>A1</t>
  </si>
  <si>
    <t>Delta Delta Ct</t>
  </si>
  <si>
    <t>Delta Ct SE</t>
  </si>
  <si>
    <t>Delta Ct Mean</t>
  </si>
  <si>
    <t>Delta Ct</t>
  </si>
  <si>
    <t>log2(FC)</t>
  </si>
  <si>
    <t>Fold Change</t>
  </si>
  <si>
    <t>ddCT</t>
  </si>
  <si>
    <t>Ct SD</t>
  </si>
  <si>
    <t>Ct Mean</t>
  </si>
  <si>
    <t>CT</t>
  </si>
  <si>
    <t>RQ Max</t>
  </si>
  <si>
    <t>RQ Min</t>
  </si>
  <si>
    <r>
      <t xml:space="preserve">RQ </t>
    </r>
    <r>
      <rPr>
        <sz val="10"/>
        <color indexed="62"/>
        <rFont val="Arial"/>
        <family val="2"/>
      </rPr>
      <t>(MEAN)</t>
    </r>
  </si>
  <si>
    <t>Target Name</t>
  </si>
  <si>
    <t>Sample Name</t>
  </si>
  <si>
    <t>Condition</t>
  </si>
  <si>
    <t>Well Position</t>
  </si>
  <si>
    <t>Well</t>
  </si>
  <si>
    <t>Reporter</t>
  </si>
  <si>
    <t xml:space="preserve">J-Lat 6.3 </t>
  </si>
  <si>
    <t xml:space="preserve">Condition 1: NS + DMSO </t>
  </si>
  <si>
    <t>TAR</t>
  </si>
  <si>
    <t>FAM</t>
  </si>
  <si>
    <t>Long LTR</t>
  </si>
  <si>
    <t>B actin</t>
  </si>
  <si>
    <t>Condition 2: NS + MLN 200 nM</t>
  </si>
  <si>
    <t xml:space="preserve">Condition 3: TNFa + DMSO </t>
  </si>
  <si>
    <t>Condition 4: TNFa + MLN 200 nM</t>
  </si>
  <si>
    <t>NTC</t>
  </si>
  <si>
    <t>Undetermined</t>
  </si>
  <si>
    <t xml:space="preserve">From Quant Studio </t>
  </si>
  <si>
    <t>Calculated</t>
  </si>
  <si>
    <t xml:space="preserve">(Control) </t>
  </si>
  <si>
    <t>d(CT Exp)</t>
  </si>
  <si>
    <t>d(CT control)</t>
  </si>
  <si>
    <t>SD dCT Exp</t>
  </si>
  <si>
    <t>SD ddCT</t>
  </si>
  <si>
    <t>SYBR</t>
  </si>
  <si>
    <t xml:space="preserve">ACH2 </t>
  </si>
  <si>
    <t>Sample Number</t>
  </si>
  <si>
    <t>H1</t>
  </si>
  <si>
    <t>18S</t>
  </si>
  <si>
    <t>H2</t>
  </si>
  <si>
    <t>H3</t>
  </si>
  <si>
    <t>GAG</t>
  </si>
  <si>
    <t>H4</t>
  </si>
  <si>
    <t>Sample 7</t>
  </si>
  <si>
    <t>Sample 10</t>
  </si>
  <si>
    <t>Sample 8</t>
  </si>
  <si>
    <t>Sample 11</t>
  </si>
  <si>
    <t>Sample 9</t>
  </si>
  <si>
    <t xml:space="preserve">1. Control (DMSO) </t>
  </si>
  <si>
    <t xml:space="preserve">2. MLN 200 nM </t>
  </si>
  <si>
    <t>3. BMS 5 uM</t>
  </si>
  <si>
    <t>4. TNFa</t>
  </si>
  <si>
    <t xml:space="preserve">5. TNFa + MLN </t>
  </si>
  <si>
    <t>6. TNFa + BMS</t>
  </si>
  <si>
    <t>7. TNFa + MLN + BMS</t>
  </si>
  <si>
    <t>8. PMAi</t>
  </si>
  <si>
    <t xml:space="preserve">9. PMAi + MLN </t>
  </si>
  <si>
    <t xml:space="preserve">10. PMAi + BMS </t>
  </si>
  <si>
    <t>11. PMAi + MLN + BMS</t>
  </si>
  <si>
    <t>H5</t>
  </si>
  <si>
    <t>H6</t>
  </si>
  <si>
    <t>H10</t>
  </si>
  <si>
    <t>H11</t>
  </si>
  <si>
    <t>H12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</si>
</sst>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8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name val="Arial"/>
      <family val="2"/>
    </font>
    <font>
      <sz val="10"/>
      <color theme="4"/>
      <name val="Arial"/>
      <family val="2"/>
    </font>
    <font>
      <sz val="10"/>
      <color rgb="FFFF0000"/>
      <name val="Arial"/>
      <family val="2"/>
    </font>
    <font>
      <sz val="10"/>
      <color indexed="62"/>
      <name val="Arial"/>
      <family val="2"/>
    </font>
    <font>
      <b/>
      <sz val="10"/>
      <color theme="4"/>
      <name val="Arial"/>
      <family val="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51">
    <xf numFmtId="0" fontId="0" fillId="0" borderId="0" xfId="0"/>
    <xf numFmtId="0" fontId="2" fillId="0" borderId="0" xfId="1"/>
    <xf numFmtId="0" fontId="3" fillId="0" borderId="0" xfId="1" applyFont="1"/>
    <xf numFmtId="0" fontId="3" fillId="3" borderId="0" xfId="1" applyFont="1" applyFill="1"/>
    <xf numFmtId="0" fontId="2" fillId="2" borderId="0" xfId="1" applyFill="1"/>
    <xf numFmtId="164" fontId="2" fillId="0" borderId="0" xfId="1" applyNumberFormat="1"/>
    <xf numFmtId="164" fontId="3" fillId="0" borderId="0" xfId="1" applyNumberFormat="1" applyFont="1"/>
    <xf numFmtId="164" fontId="3" fillId="3" borderId="0" xfId="1" applyNumberFormat="1" applyFont="1" applyFill="1"/>
    <xf numFmtId="164" fontId="3" fillId="3" borderId="1" xfId="1" applyNumberFormat="1" applyFont="1" applyFill="1" applyBorder="1"/>
    <xf numFmtId="164" fontId="3" fillId="0" borderId="1" xfId="1" applyNumberFormat="1" applyFont="1" applyBorder="1"/>
    <xf numFmtId="0" fontId="2" fillId="0" borderId="2" xfId="1" applyBorder="1"/>
    <xf numFmtId="164" fontId="2" fillId="0" borderId="2" xfId="1" applyNumberFormat="1" applyBorder="1"/>
    <xf numFmtId="164" fontId="3" fillId="0" borderId="2" xfId="1" applyNumberFormat="1" applyFont="1" applyBorder="1"/>
    <xf numFmtId="0" fontId="2" fillId="0" borderId="1" xfId="1" applyBorder="1"/>
    <xf numFmtId="164" fontId="4" fillId="0" borderId="1" xfId="1" applyNumberFormat="1" applyFont="1" applyBorder="1"/>
    <xf numFmtId="0" fontId="2" fillId="4" borderId="0" xfId="1" applyFill="1"/>
    <xf numFmtId="0" fontId="0" fillId="0" borderId="1" xfId="0" applyBorder="1"/>
    <xf numFmtId="0" fontId="0" fillId="0" borderId="2" xfId="0" applyBorder="1"/>
    <xf numFmtId="164" fontId="3" fillId="5" borderId="1" xfId="1" applyNumberFormat="1" applyFont="1" applyFill="1" applyBorder="1"/>
    <xf numFmtId="0" fontId="3" fillId="5" borderId="1" xfId="1" applyFont="1" applyFill="1" applyBorder="1"/>
    <xf numFmtId="0" fontId="3" fillId="5" borderId="0" xfId="1" applyFont="1" applyFill="1"/>
    <xf numFmtId="0" fontId="0" fillId="4" borderId="0" xfId="0" applyFill="1"/>
    <xf numFmtId="0" fontId="3" fillId="4" borderId="0" xfId="1" applyFont="1" applyFill="1"/>
    <xf numFmtId="164" fontId="1" fillId="4" borderId="0" xfId="0" applyNumberFormat="1" applyFont="1" applyFill="1"/>
    <xf numFmtId="0" fontId="4" fillId="4" borderId="0" xfId="1" applyFont="1" applyFill="1"/>
    <xf numFmtId="164" fontId="0" fillId="0" borderId="0" xfId="0" applyNumberFormat="1"/>
    <xf numFmtId="0" fontId="3" fillId="0" borderId="1" xfId="1" applyFont="1" applyBorder="1"/>
    <xf numFmtId="0" fontId="3" fillId="0" borderId="5" xfId="1" applyFont="1" applyBorder="1"/>
    <xf numFmtId="164" fontId="0" fillId="0" borderId="1" xfId="0" applyNumberFormat="1" applyBorder="1"/>
    <xf numFmtId="0" fontId="3" fillId="0" borderId="4" xfId="1" applyFont="1" applyBorder="1"/>
    <xf numFmtId="0" fontId="3" fillId="0" borderId="3" xfId="1" applyFont="1" applyBorder="1"/>
    <xf numFmtId="164" fontId="0" fillId="0" borderId="2" xfId="0" applyNumberFormat="1" applyBorder="1"/>
    <xf numFmtId="0" fontId="3" fillId="2" borderId="0" xfId="1" applyFont="1" applyFill="1" applyAlignment="1">
      <alignment horizontal="center"/>
    </xf>
    <xf numFmtId="0" fontId="6" fillId="0" borderId="0" xfId="1" applyFont="1"/>
    <xf numFmtId="164" fontId="3" fillId="5" borderId="0" xfId="1" applyNumberFormat="1" applyFont="1" applyFill="1"/>
    <xf numFmtId="0" fontId="4" fillId="0" borderId="0" xfId="1" applyFont="1"/>
    <xf numFmtId="0" fontId="1" fillId="0" borderId="0" xfId="0" applyFont="1"/>
    <xf numFmtId="164" fontId="1" fillId="0" borderId="0" xfId="0" applyNumberFormat="1" applyFont="1"/>
    <xf numFmtId="164" fontId="4" fillId="0" borderId="0" xfId="1" applyNumberFormat="1" applyFont="1"/>
    <xf numFmtId="164" fontId="4" fillId="3" borderId="0" xfId="1" applyNumberFormat="1" applyFont="1" applyFill="1"/>
    <xf numFmtId="0" fontId="1" fillId="4" borderId="0" xfId="0" applyFont="1" applyFill="1"/>
    <xf numFmtId="164" fontId="3" fillId="0" borderId="6" xfId="1" applyNumberFormat="1" applyFont="1" applyBorder="1"/>
    <xf numFmtId="0" fontId="3" fillId="2" borderId="0" xfId="1" applyFont="1" applyFill="1"/>
    <xf numFmtId="164" fontId="3" fillId="2" borderId="1" xfId="1" applyNumberFormat="1" applyFont="1" applyFill="1" applyBorder="1"/>
    <xf numFmtId="164" fontId="3" fillId="2" borderId="0" xfId="1" applyNumberFormat="1" applyFont="1" applyFill="1"/>
    <xf numFmtId="164" fontId="3" fillId="2" borderId="2" xfId="1" applyNumberFormat="1" applyFont="1" applyFill="1" applyBorder="1"/>
    <xf numFmtId="0" fontId="0" fillId="4" borderId="2" xfId="0" applyFill="1" applyBorder="1"/>
    <xf numFmtId="0" fontId="2" fillId="0" borderId="2" xfId="0" applyFont="1" applyBorder="1"/>
    <xf numFmtId="164" fontId="2" fillId="0" borderId="1" xfId="1" applyNumberFormat="1" applyBorder="1"/>
    <xf numFmtId="0" fontId="2" fillId="6" borderId="0" xfId="1" applyFill="1" applyAlignment="1">
      <alignment horizontal="center"/>
    </xf>
    <xf numFmtId="0" fontId="3" fillId="2" borderId="0" xfId="1" applyFont="1" applyFill="1" applyAlignment="1">
      <alignment horizontal="center"/>
    </xf>
  </cellXfs>
  <cellStyles count="3">
    <cellStyle name="Normal" xfId="0" builtinId="0"/>
    <cellStyle name="Normal 2" xfId="1" xr:uid="{E49ACF7E-26A1-4F48-89A1-3585BA5DF23E}"/>
    <cellStyle name="Normal 3" xfId="2" xr:uid="{A5DA0CE9-8471-AA4A-81D3-E3F3EB9B02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6E6BD-4E38-9145-8AAB-69014ADB2127}">
  <dimension ref="A1:X58"/>
  <sheetViews>
    <sheetView zoomScale="125" zoomScaleNormal="100" workbookViewId="0">
      <selection activeCell="M3" sqref="M3"/>
    </sheetView>
  </sheetViews>
  <sheetFormatPr baseColWidth="10" defaultColWidth="8.83203125" defaultRowHeight="13" x14ac:dyDescent="0.15"/>
  <cols>
    <col min="1" max="1" width="26.6640625" style="2" customWidth="1"/>
    <col min="2" max="2" width="10.5" style="1" customWidth="1"/>
    <col min="3" max="3" width="11" style="1" bestFit="1" customWidth="1"/>
    <col min="4" max="4" width="12" style="1" bestFit="1" customWidth="1"/>
    <col min="5" max="5" width="11.1640625" style="1" bestFit="1" customWidth="1"/>
    <col min="6" max="6" width="11.1640625" style="1" customWidth="1"/>
    <col min="7" max="7" width="10" style="1" customWidth="1"/>
    <col min="8" max="8" width="6.83203125" style="1" customWidth="1"/>
    <col min="9" max="9" width="7.33203125" style="1" customWidth="1"/>
    <col min="10" max="10" width="6.6640625" style="24" bestFit="1" customWidth="1"/>
    <col min="11" max="11" width="7.6640625" style="24" bestFit="1" customWidth="1"/>
    <col min="12" max="12" width="5.6640625" style="15" bestFit="1" customWidth="1"/>
    <col min="13" max="14" width="10.83203125" style="2" customWidth="1"/>
    <col min="15" max="17" width="12.1640625" style="2" customWidth="1"/>
    <col min="18" max="18" width="12.1640625" style="3" customWidth="1"/>
    <col min="19" max="19" width="12.1640625" style="2" customWidth="1"/>
    <col min="20" max="20" width="7.33203125" style="1" bestFit="1" customWidth="1"/>
    <col min="21" max="21" width="12.1640625" style="1" bestFit="1" customWidth="1"/>
    <col min="22" max="22" width="10.1640625" style="1" bestFit="1" customWidth="1"/>
    <col min="23" max="23" width="11.83203125" style="1" bestFit="1" customWidth="1"/>
    <col min="24" max="16384" width="8.83203125" style="1"/>
  </cols>
  <sheetData>
    <row r="1" spans="1:23" x14ac:dyDescent="0.15">
      <c r="G1" s="49" t="s">
        <v>112</v>
      </c>
      <c r="H1" s="49"/>
      <c r="I1" s="49"/>
      <c r="J1" s="49"/>
      <c r="K1" s="49"/>
      <c r="L1" s="49"/>
      <c r="M1" s="50" t="s">
        <v>113</v>
      </c>
      <c r="N1" s="50"/>
      <c r="O1" s="50"/>
      <c r="P1" s="50"/>
      <c r="Q1" s="32"/>
    </row>
    <row r="2" spans="1:23" x14ac:dyDescent="0.15">
      <c r="A2" s="22" t="s">
        <v>97</v>
      </c>
      <c r="B2" s="1" t="s">
        <v>99</v>
      </c>
      <c r="C2" s="1" t="s">
        <v>98</v>
      </c>
      <c r="D2" s="15" t="s">
        <v>96</v>
      </c>
      <c r="E2" s="1" t="s">
        <v>95</v>
      </c>
      <c r="F2" s="1" t="s">
        <v>100</v>
      </c>
      <c r="G2" s="4" t="s">
        <v>94</v>
      </c>
      <c r="H2" s="1" t="s">
        <v>93</v>
      </c>
      <c r="I2" s="1" t="s">
        <v>92</v>
      </c>
      <c r="J2" s="24" t="s">
        <v>91</v>
      </c>
      <c r="K2" s="24" t="s">
        <v>90</v>
      </c>
      <c r="L2" s="15" t="s">
        <v>89</v>
      </c>
      <c r="M2" s="33" t="s">
        <v>115</v>
      </c>
      <c r="N2" s="2" t="s">
        <v>117</v>
      </c>
      <c r="O2" s="2" t="s">
        <v>116</v>
      </c>
      <c r="P2" s="33" t="s">
        <v>88</v>
      </c>
      <c r="Q2" s="2" t="s">
        <v>118</v>
      </c>
      <c r="R2" s="3" t="s">
        <v>87</v>
      </c>
      <c r="S2" s="2" t="s">
        <v>86</v>
      </c>
      <c r="T2" s="1" t="s">
        <v>85</v>
      </c>
      <c r="U2" s="1" t="s">
        <v>84</v>
      </c>
      <c r="V2" s="1" t="s">
        <v>83</v>
      </c>
      <c r="W2" s="1" t="s">
        <v>82</v>
      </c>
    </row>
    <row r="3" spans="1:23" s="13" customFormat="1" ht="16" x14ac:dyDescent="0.2">
      <c r="A3" s="19" t="s">
        <v>101</v>
      </c>
      <c r="B3">
        <v>1</v>
      </c>
      <c r="C3" t="s">
        <v>81</v>
      </c>
      <c r="D3" t="s">
        <v>81</v>
      </c>
      <c r="E3" t="s">
        <v>103</v>
      </c>
      <c r="F3" t="s">
        <v>104</v>
      </c>
      <c r="G3" t="s">
        <v>1</v>
      </c>
      <c r="H3" t="s">
        <v>1</v>
      </c>
      <c r="I3" t="s">
        <v>1</v>
      </c>
      <c r="J3" s="25">
        <v>25.275373458862305</v>
      </c>
      <c r="K3" s="25">
        <v>25.370932</v>
      </c>
      <c r="L3" s="25">
        <v>0.30613681999999998</v>
      </c>
      <c r="M3" s="9">
        <f>K9-K3</f>
        <v>-10.943185</v>
      </c>
      <c r="N3" s="9">
        <f>SQRT(L3^2+L9^2)</f>
        <v>0.31225770080116211</v>
      </c>
      <c r="O3" s="18">
        <f>M3</f>
        <v>-10.943185</v>
      </c>
      <c r="P3" s="9">
        <f>M3-O3</f>
        <v>0</v>
      </c>
      <c r="Q3" s="9">
        <f>N3</f>
        <v>0.31225770080116211</v>
      </c>
      <c r="R3" s="8">
        <f>2^(-P3)</f>
        <v>1</v>
      </c>
      <c r="S3" s="9">
        <f>LOG(R3,2)</f>
        <v>0</v>
      </c>
      <c r="T3" s="13" t="s">
        <v>1</v>
      </c>
    </row>
    <row r="4" spans="1:23" ht="16" x14ac:dyDescent="0.2">
      <c r="A4" s="20" t="s">
        <v>102</v>
      </c>
      <c r="B4">
        <v>13</v>
      </c>
      <c r="C4" t="s">
        <v>80</v>
      </c>
      <c r="D4" t="s">
        <v>81</v>
      </c>
      <c r="E4" t="s">
        <v>103</v>
      </c>
      <c r="F4" t="s">
        <v>104</v>
      </c>
      <c r="G4" t="s">
        <v>1</v>
      </c>
      <c r="H4" t="s">
        <v>1</v>
      </c>
      <c r="I4" t="s">
        <v>1</v>
      </c>
      <c r="J4" s="25">
        <v>25.123968124389648</v>
      </c>
      <c r="K4" s="25">
        <v>25.370932</v>
      </c>
      <c r="L4" s="25">
        <v>0.30613681999999998</v>
      </c>
      <c r="M4" s="9"/>
      <c r="N4" s="9"/>
      <c r="O4" s="9"/>
      <c r="P4" s="9"/>
      <c r="Q4" s="9"/>
      <c r="R4" s="8"/>
      <c r="S4" s="9"/>
      <c r="T4" s="1" t="s">
        <v>1</v>
      </c>
    </row>
    <row r="5" spans="1:23" ht="16" x14ac:dyDescent="0.2">
      <c r="A5" s="2" t="s">
        <v>114</v>
      </c>
      <c r="B5">
        <v>25</v>
      </c>
      <c r="C5" t="s">
        <v>79</v>
      </c>
      <c r="D5" t="s">
        <v>81</v>
      </c>
      <c r="E5" t="s">
        <v>103</v>
      </c>
      <c r="F5" t="s">
        <v>104</v>
      </c>
      <c r="G5" t="s">
        <v>1</v>
      </c>
      <c r="H5" t="s">
        <v>1</v>
      </c>
      <c r="I5" t="s">
        <v>1</v>
      </c>
      <c r="J5" s="25">
        <v>25.713447570800781</v>
      </c>
      <c r="K5" s="25">
        <v>25.370932</v>
      </c>
      <c r="L5" s="25">
        <v>0.30613681999999998</v>
      </c>
      <c r="M5" s="9"/>
      <c r="N5" s="9"/>
      <c r="O5" s="9"/>
      <c r="P5" s="9"/>
      <c r="Q5" s="9"/>
      <c r="R5" s="8"/>
      <c r="S5" s="9"/>
    </row>
    <row r="6" spans="1:23" ht="16" x14ac:dyDescent="0.2">
      <c r="B6">
        <v>5</v>
      </c>
      <c r="C6" t="s">
        <v>69</v>
      </c>
      <c r="D6" t="s">
        <v>81</v>
      </c>
      <c r="E6" t="s">
        <v>105</v>
      </c>
      <c r="F6" t="s">
        <v>104</v>
      </c>
      <c r="G6" s="25">
        <v>1</v>
      </c>
      <c r="H6" s="25">
        <v>0.60654989999999998</v>
      </c>
      <c r="I6" s="25">
        <v>1.6486689000000001</v>
      </c>
      <c r="J6" s="25">
        <v>25.171764373779297</v>
      </c>
      <c r="K6" s="25">
        <v>24.913132000000001</v>
      </c>
      <c r="L6" s="25">
        <v>0.32978454000000001</v>
      </c>
      <c r="M6" s="9">
        <f>K9-K6</f>
        <v>-10.485385000000001</v>
      </c>
      <c r="N6" s="9">
        <f>SQRT(L6^2+L9^2)</f>
        <v>0.33547423443973651</v>
      </c>
      <c r="O6" s="18">
        <f>M6</f>
        <v>-10.485385000000001</v>
      </c>
      <c r="P6" s="9">
        <f>M6-O6</f>
        <v>0</v>
      </c>
      <c r="Q6" s="9">
        <f>N6</f>
        <v>0.33547423443973651</v>
      </c>
      <c r="R6" s="8">
        <f>2^(-P6)</f>
        <v>1</v>
      </c>
      <c r="S6" s="9"/>
    </row>
    <row r="7" spans="1:23" ht="16" x14ac:dyDescent="0.2">
      <c r="B7">
        <v>17</v>
      </c>
      <c r="C7" t="s">
        <v>68</v>
      </c>
      <c r="D7" t="s">
        <v>81</v>
      </c>
      <c r="E7" t="s">
        <v>105</v>
      </c>
      <c r="F7" t="s">
        <v>104</v>
      </c>
      <c r="G7" s="25">
        <v>1</v>
      </c>
      <c r="H7" s="25">
        <v>0.60654989999999998</v>
      </c>
      <c r="I7" s="25">
        <v>1.6486689000000001</v>
      </c>
      <c r="J7" s="25">
        <v>24.54176139831543</v>
      </c>
      <c r="K7" s="25">
        <v>24.913132000000001</v>
      </c>
      <c r="L7" s="25">
        <v>0.32978454000000001</v>
      </c>
      <c r="M7" s="9"/>
      <c r="N7" s="9"/>
      <c r="O7" s="9"/>
      <c r="P7" s="9"/>
      <c r="Q7" s="9"/>
      <c r="R7" s="8"/>
      <c r="S7" s="9"/>
    </row>
    <row r="8" spans="1:23" ht="16" x14ac:dyDescent="0.2">
      <c r="B8">
        <v>29</v>
      </c>
      <c r="C8" t="s">
        <v>67</v>
      </c>
      <c r="D8" t="s">
        <v>81</v>
      </c>
      <c r="E8" t="s">
        <v>105</v>
      </c>
      <c r="F8" t="s">
        <v>104</v>
      </c>
      <c r="G8" s="25">
        <v>1</v>
      </c>
      <c r="H8" s="25">
        <v>0.60654989999999998</v>
      </c>
      <c r="I8" s="25">
        <v>1.6486689000000001</v>
      </c>
      <c r="J8" s="25">
        <v>25.02586555480957</v>
      </c>
      <c r="K8" s="25">
        <v>24.913132000000001</v>
      </c>
      <c r="L8" s="25">
        <v>0.32978454000000001</v>
      </c>
      <c r="M8" s="9"/>
      <c r="N8" s="9"/>
      <c r="O8" s="9"/>
      <c r="P8" s="9"/>
      <c r="Q8" s="9"/>
      <c r="R8" s="8"/>
      <c r="S8" s="9"/>
    </row>
    <row r="9" spans="1:23" ht="16" x14ac:dyDescent="0.2">
      <c r="B9">
        <v>9</v>
      </c>
      <c r="C9" t="s">
        <v>56</v>
      </c>
      <c r="D9" t="s">
        <v>81</v>
      </c>
      <c r="E9" t="s">
        <v>106</v>
      </c>
      <c r="F9" t="s">
        <v>104</v>
      </c>
      <c r="G9" s="25">
        <v>1</v>
      </c>
      <c r="H9" s="25">
        <v>0.70684060000000004</v>
      </c>
      <c r="I9" s="25">
        <v>1.4147462</v>
      </c>
      <c r="J9" s="25">
        <v>14.373210906982422</v>
      </c>
      <c r="K9" s="25">
        <v>14.427747</v>
      </c>
      <c r="L9" s="25">
        <v>6.1523321999999998E-2</v>
      </c>
      <c r="M9" s="9"/>
      <c r="N9" s="9"/>
      <c r="O9" s="9"/>
      <c r="P9" s="9"/>
      <c r="Q9" s="9"/>
      <c r="R9" s="8"/>
      <c r="S9" s="9"/>
      <c r="T9" s="1" t="s">
        <v>1</v>
      </c>
    </row>
    <row r="10" spans="1:23" ht="16" x14ac:dyDescent="0.2">
      <c r="B10">
        <v>21</v>
      </c>
      <c r="C10" t="s">
        <v>55</v>
      </c>
      <c r="D10" t="s">
        <v>81</v>
      </c>
      <c r="E10" t="s">
        <v>106</v>
      </c>
      <c r="F10" t="s">
        <v>104</v>
      </c>
      <c r="G10" s="25">
        <v>1</v>
      </c>
      <c r="H10" s="25">
        <v>0.70684060000000004</v>
      </c>
      <c r="I10" s="25">
        <v>1.4147462</v>
      </c>
      <c r="J10" s="25">
        <v>14.41558837890625</v>
      </c>
      <c r="K10" s="25">
        <v>14.427747</v>
      </c>
      <c r="L10" s="25">
        <v>6.1523321999999998E-2</v>
      </c>
      <c r="M10" s="9"/>
      <c r="N10" s="6"/>
      <c r="O10" s="6"/>
      <c r="P10" s="6"/>
      <c r="Q10" s="6"/>
      <c r="R10" s="7"/>
      <c r="S10" s="6"/>
      <c r="T10" s="1" t="s">
        <v>1</v>
      </c>
      <c r="U10" s="5"/>
      <c r="V10" s="5"/>
      <c r="W10" s="5"/>
    </row>
    <row r="11" spans="1:23" ht="16" x14ac:dyDescent="0.2">
      <c r="B11">
        <v>33</v>
      </c>
      <c r="C11" t="s">
        <v>54</v>
      </c>
      <c r="D11" t="s">
        <v>81</v>
      </c>
      <c r="E11" t="s">
        <v>106</v>
      </c>
      <c r="F11" t="s">
        <v>104</v>
      </c>
      <c r="G11" s="25">
        <v>1</v>
      </c>
      <c r="H11" s="25">
        <v>0.70684060000000004</v>
      </c>
      <c r="I11" s="25">
        <v>1.4147462</v>
      </c>
      <c r="J11" s="25">
        <v>14.494441986083984</v>
      </c>
      <c r="K11" s="25">
        <v>14.427747</v>
      </c>
      <c r="L11" s="25">
        <v>6.1523321999999998E-2</v>
      </c>
      <c r="M11" s="9"/>
      <c r="N11" s="6"/>
      <c r="O11" s="6"/>
      <c r="P11" s="6"/>
      <c r="Q11" s="6"/>
      <c r="R11" s="7"/>
      <c r="S11" s="6"/>
      <c r="T11" s="1" t="s">
        <v>1</v>
      </c>
      <c r="U11" s="5"/>
      <c r="V11" s="5"/>
      <c r="W11" s="5"/>
    </row>
    <row r="12" spans="1:23" s="13" customFormat="1" ht="16" x14ac:dyDescent="0.2">
      <c r="A12" s="27" t="s">
        <v>101</v>
      </c>
      <c r="B12" s="16">
        <v>2</v>
      </c>
      <c r="C12" s="16" t="s">
        <v>75</v>
      </c>
      <c r="D12" s="16" t="s">
        <v>80</v>
      </c>
      <c r="E12" s="16" t="s">
        <v>103</v>
      </c>
      <c r="F12" s="16" t="s">
        <v>104</v>
      </c>
      <c r="G12" s="16" t="s">
        <v>1</v>
      </c>
      <c r="H12" s="16" t="s">
        <v>1</v>
      </c>
      <c r="I12" s="16" t="s">
        <v>1</v>
      </c>
      <c r="J12" s="28">
        <v>24.962724685668945</v>
      </c>
      <c r="K12" s="28">
        <v>25.389337999999999</v>
      </c>
      <c r="L12" s="28">
        <v>0.37189003999999998</v>
      </c>
      <c r="M12" s="9">
        <f t="shared" ref="M12" si="0">K18-K12</f>
        <v>-9.3997439999999983</v>
      </c>
      <c r="N12" s="9">
        <f t="shared" ref="N12" si="1">SQRT(L12^2+L18^2)</f>
        <v>0.40069032083025913</v>
      </c>
      <c r="O12" s="18">
        <f>$O$3</f>
        <v>-10.943185</v>
      </c>
      <c r="P12" s="9">
        <f t="shared" ref="P12" si="2">M12-O12</f>
        <v>1.5434410000000014</v>
      </c>
      <c r="Q12" s="9">
        <f t="shared" ref="Q12" si="3">N12</f>
        <v>0.40069032083025913</v>
      </c>
      <c r="R12" s="8">
        <f t="shared" ref="R12" si="4">2^(-P12)</f>
        <v>0.34306622401902209</v>
      </c>
      <c r="S12" s="9">
        <f>LOG(R12,2)</f>
        <v>-1.5434410000000014</v>
      </c>
      <c r="T12" s="13" t="s">
        <v>1</v>
      </c>
    </row>
    <row r="13" spans="1:23" ht="16" x14ac:dyDescent="0.2">
      <c r="A13" s="29" t="s">
        <v>107</v>
      </c>
      <c r="B13">
        <v>14</v>
      </c>
      <c r="C13" t="s">
        <v>74</v>
      </c>
      <c r="D13" t="s">
        <v>80</v>
      </c>
      <c r="E13" t="s">
        <v>103</v>
      </c>
      <c r="F13" t="s">
        <v>104</v>
      </c>
      <c r="G13" t="s">
        <v>1</v>
      </c>
      <c r="H13" t="s">
        <v>1</v>
      </c>
      <c r="I13" t="s">
        <v>1</v>
      </c>
      <c r="J13" s="25">
        <v>25.645097732543945</v>
      </c>
      <c r="K13" s="25">
        <v>25.389337999999999</v>
      </c>
      <c r="L13" s="25">
        <v>0.37189003999999998</v>
      </c>
      <c r="M13" s="9"/>
      <c r="N13" s="9"/>
      <c r="O13" s="6"/>
      <c r="P13" s="9"/>
      <c r="Q13" s="9"/>
      <c r="R13" s="8"/>
      <c r="S13" s="9"/>
      <c r="T13" s="1" t="s">
        <v>1</v>
      </c>
    </row>
    <row r="14" spans="1:23" ht="16" x14ac:dyDescent="0.2">
      <c r="A14" s="29"/>
      <c r="B14">
        <v>26</v>
      </c>
      <c r="C14" t="s">
        <v>73</v>
      </c>
      <c r="D14" t="s">
        <v>80</v>
      </c>
      <c r="E14" t="s">
        <v>103</v>
      </c>
      <c r="F14" t="s">
        <v>104</v>
      </c>
      <c r="G14" t="s">
        <v>1</v>
      </c>
      <c r="H14" t="s">
        <v>1</v>
      </c>
      <c r="I14" t="s">
        <v>1</v>
      </c>
      <c r="J14" s="25">
        <v>25.560195922851562</v>
      </c>
      <c r="K14" s="25">
        <v>25.389337999999999</v>
      </c>
      <c r="L14" s="25">
        <v>0.37189003999999998</v>
      </c>
      <c r="M14" s="9"/>
      <c r="N14" s="9"/>
      <c r="O14" s="6"/>
      <c r="P14" s="9"/>
      <c r="Q14" s="9"/>
      <c r="R14" s="8"/>
      <c r="S14" s="9"/>
      <c r="T14" s="1" t="s">
        <v>1</v>
      </c>
    </row>
    <row r="15" spans="1:23" ht="16" x14ac:dyDescent="0.2">
      <c r="A15" s="29"/>
      <c r="B15">
        <v>6</v>
      </c>
      <c r="C15" t="s">
        <v>62</v>
      </c>
      <c r="D15" t="s">
        <v>80</v>
      </c>
      <c r="E15" t="s">
        <v>105</v>
      </c>
      <c r="F15" t="s">
        <v>104</v>
      </c>
      <c r="G15" s="25">
        <v>0.67736834000000001</v>
      </c>
      <c r="H15" s="25">
        <v>0.42406877999999998</v>
      </c>
      <c r="I15" s="25">
        <v>1.0819657</v>
      </c>
      <c r="J15" s="25">
        <v>25.622682571411133</v>
      </c>
      <c r="K15" s="25">
        <v>25.493528000000001</v>
      </c>
      <c r="L15" s="25">
        <v>0.19837463999999999</v>
      </c>
      <c r="M15" s="9">
        <f t="shared" ref="M15" si="5">K18-K15</f>
        <v>-9.503934000000001</v>
      </c>
      <c r="N15" s="9">
        <f t="shared" ref="N15" si="6">SQRT(L15^2+L18^2)</f>
        <v>0.24819957524335934</v>
      </c>
      <c r="O15" s="34">
        <f>$O$6</f>
        <v>-10.485385000000001</v>
      </c>
      <c r="P15" s="9">
        <f t="shared" ref="P15" si="7">M15-O15</f>
        <v>0.98145099999999985</v>
      </c>
      <c r="Q15" s="9">
        <f t="shared" ref="Q15" si="8">N15</f>
        <v>0.24819957524335934</v>
      </c>
      <c r="R15" s="8">
        <f t="shared" ref="R15" si="9">2^(-P15)</f>
        <v>0.50647009802712506</v>
      </c>
      <c r="S15" s="6"/>
    </row>
    <row r="16" spans="1:23" ht="16" x14ac:dyDescent="0.2">
      <c r="A16" s="29"/>
      <c r="B16">
        <v>18</v>
      </c>
      <c r="C16" t="s">
        <v>61</v>
      </c>
      <c r="D16" t="s">
        <v>80</v>
      </c>
      <c r="E16" t="s">
        <v>105</v>
      </c>
      <c r="F16" t="s">
        <v>104</v>
      </c>
      <c r="G16" s="25">
        <v>0.67736834000000001</v>
      </c>
      <c r="H16" s="25">
        <v>0.42406877999999998</v>
      </c>
      <c r="I16" s="25">
        <v>1.0819657</v>
      </c>
      <c r="J16" s="25">
        <v>25.265115737915039</v>
      </c>
      <c r="K16" s="25">
        <v>25.493528000000001</v>
      </c>
      <c r="L16" s="25">
        <v>0.19837463999999999</v>
      </c>
      <c r="M16" s="9"/>
      <c r="N16" s="9"/>
      <c r="O16" s="6"/>
      <c r="P16" s="9"/>
      <c r="Q16" s="9"/>
      <c r="R16" s="8"/>
      <c r="S16" s="6"/>
    </row>
    <row r="17" spans="1:23" ht="16" x14ac:dyDescent="0.2">
      <c r="A17" s="29"/>
      <c r="B17">
        <v>30</v>
      </c>
      <c r="C17" t="s">
        <v>60</v>
      </c>
      <c r="D17" t="s">
        <v>80</v>
      </c>
      <c r="E17" t="s">
        <v>105</v>
      </c>
      <c r="F17" t="s">
        <v>104</v>
      </c>
      <c r="G17" s="25">
        <v>0.67736834000000001</v>
      </c>
      <c r="H17" s="25">
        <v>0.42406877999999998</v>
      </c>
      <c r="I17" s="25">
        <v>1.0819657</v>
      </c>
      <c r="J17" s="25">
        <v>25.592784881591797</v>
      </c>
      <c r="K17" s="25">
        <v>25.493528000000001</v>
      </c>
      <c r="L17" s="25">
        <v>0.19837463999999999</v>
      </c>
      <c r="M17" s="9"/>
      <c r="N17" s="9"/>
      <c r="O17" s="6"/>
      <c r="P17" s="9"/>
      <c r="Q17" s="9"/>
      <c r="R17" s="8"/>
      <c r="S17" s="6"/>
    </row>
    <row r="18" spans="1:23" ht="16" x14ac:dyDescent="0.2">
      <c r="A18" s="29"/>
      <c r="B18">
        <v>10</v>
      </c>
      <c r="C18" t="s">
        <v>50</v>
      </c>
      <c r="D18" t="s">
        <v>80</v>
      </c>
      <c r="E18" t="s">
        <v>106</v>
      </c>
      <c r="F18" t="s">
        <v>104</v>
      </c>
      <c r="G18" s="25">
        <v>0.34306695999999998</v>
      </c>
      <c r="H18" s="25">
        <v>0.21979994999999999</v>
      </c>
      <c r="I18" s="25">
        <v>0.53546386999999995</v>
      </c>
      <c r="J18" s="25">
        <v>16.102027893066406</v>
      </c>
      <c r="K18" s="25">
        <v>15.989594</v>
      </c>
      <c r="L18" s="25">
        <v>0.14916612000000001</v>
      </c>
      <c r="M18" s="9"/>
      <c r="N18" s="9"/>
      <c r="O18" s="6"/>
      <c r="P18" s="9"/>
      <c r="Q18" s="9"/>
      <c r="R18" s="8"/>
      <c r="S18" s="6"/>
      <c r="T18" s="1" t="s">
        <v>1</v>
      </c>
      <c r="U18" s="5"/>
      <c r="V18" s="5"/>
      <c r="W18" s="5"/>
    </row>
    <row r="19" spans="1:23" ht="16" x14ac:dyDescent="0.2">
      <c r="A19" s="29"/>
      <c r="B19">
        <v>22</v>
      </c>
      <c r="C19" t="s">
        <v>49</v>
      </c>
      <c r="D19" t="s">
        <v>80</v>
      </c>
      <c r="E19" t="s">
        <v>106</v>
      </c>
      <c r="F19" t="s">
        <v>104</v>
      </c>
      <c r="G19" s="25">
        <v>0.34306695999999998</v>
      </c>
      <c r="H19" s="25">
        <v>0.21979994999999999</v>
      </c>
      <c r="I19" s="25">
        <v>0.53546386999999995</v>
      </c>
      <c r="J19" s="25">
        <v>16.046380996704102</v>
      </c>
      <c r="K19" s="25">
        <v>15.989594</v>
      </c>
      <c r="L19" s="25">
        <v>0.14916612000000001</v>
      </c>
      <c r="M19" s="9"/>
      <c r="N19" s="6"/>
      <c r="O19" s="6"/>
      <c r="P19" s="6"/>
      <c r="Q19" s="6"/>
      <c r="R19" s="7"/>
      <c r="S19" s="6"/>
      <c r="T19" s="1" t="s">
        <v>1</v>
      </c>
      <c r="U19" s="5"/>
      <c r="V19" s="5"/>
      <c r="W19" s="5"/>
    </row>
    <row r="20" spans="1:23" s="10" customFormat="1" ht="16" x14ac:dyDescent="0.2">
      <c r="A20" s="30"/>
      <c r="B20" s="17">
        <v>34</v>
      </c>
      <c r="C20" s="17" t="s">
        <v>48</v>
      </c>
      <c r="D20" s="17" t="s">
        <v>80</v>
      </c>
      <c r="E20" s="17" t="s">
        <v>106</v>
      </c>
      <c r="F20" s="17" t="s">
        <v>104</v>
      </c>
      <c r="G20" s="31">
        <v>0.34306695999999998</v>
      </c>
      <c r="H20" s="31">
        <v>0.21979994999999999</v>
      </c>
      <c r="I20" s="31">
        <v>0.53546386999999995</v>
      </c>
      <c r="J20" s="31">
        <v>15.820375442504883</v>
      </c>
      <c r="K20" s="31">
        <v>15.989594</v>
      </c>
      <c r="L20" s="31">
        <v>0.14916612000000001</v>
      </c>
      <c r="M20" s="9"/>
      <c r="N20" s="6"/>
      <c r="O20" s="12"/>
      <c r="P20" s="6"/>
      <c r="Q20" s="6"/>
      <c r="R20" s="7"/>
      <c r="S20" s="12"/>
      <c r="T20" s="10" t="s">
        <v>1</v>
      </c>
      <c r="U20" s="11"/>
      <c r="V20" s="11"/>
      <c r="W20" s="11"/>
    </row>
    <row r="21" spans="1:23" ht="16" x14ac:dyDescent="0.2">
      <c r="A21" s="2" t="s">
        <v>101</v>
      </c>
      <c r="B21">
        <v>3</v>
      </c>
      <c r="C21" t="s">
        <v>39</v>
      </c>
      <c r="D21" t="s">
        <v>79</v>
      </c>
      <c r="E21" t="s">
        <v>103</v>
      </c>
      <c r="F21" t="s">
        <v>104</v>
      </c>
      <c r="G21" t="s">
        <v>1</v>
      </c>
      <c r="H21" t="s">
        <v>1</v>
      </c>
      <c r="I21" t="s">
        <v>1</v>
      </c>
      <c r="J21" s="25">
        <v>22.391731262207031</v>
      </c>
      <c r="K21" s="25">
        <v>22.442557999999998</v>
      </c>
      <c r="L21" s="25">
        <v>8.6664854999999999E-2</v>
      </c>
      <c r="M21" s="9">
        <f t="shared" ref="M21" si="10">K27-K21</f>
        <v>-7.4350429999999985</v>
      </c>
      <c r="N21" s="9">
        <f t="shared" ref="N21" si="11">SQRT(L21^2+L27^2)</f>
        <v>9.1150431178576879E-2</v>
      </c>
      <c r="O21" s="18">
        <f t="shared" ref="O21" si="12">$O$3</f>
        <v>-10.943185</v>
      </c>
      <c r="P21" s="9">
        <f t="shared" ref="P21" si="13">M21-O21</f>
        <v>3.5081420000000012</v>
      </c>
      <c r="Q21" s="9">
        <f t="shared" ref="Q21" si="14">N21</f>
        <v>9.1150431178576879E-2</v>
      </c>
      <c r="R21" s="8">
        <f t="shared" ref="R21" si="15">2^(-P21)</f>
        <v>8.7890923737688698E-2</v>
      </c>
      <c r="S21" s="6">
        <f>LOG(R21,2)</f>
        <v>-3.5081420000000016</v>
      </c>
      <c r="T21" s="1" t="s">
        <v>1</v>
      </c>
    </row>
    <row r="22" spans="1:23" ht="16" x14ac:dyDescent="0.2">
      <c r="A22" s="2" t="s">
        <v>108</v>
      </c>
      <c r="B22">
        <v>15</v>
      </c>
      <c r="C22" t="s">
        <v>38</v>
      </c>
      <c r="D22" t="s">
        <v>79</v>
      </c>
      <c r="E22" t="s">
        <v>103</v>
      </c>
      <c r="F22" t="s">
        <v>104</v>
      </c>
      <c r="G22" t="s">
        <v>1</v>
      </c>
      <c r="H22" t="s">
        <v>1</v>
      </c>
      <c r="I22" t="s">
        <v>1</v>
      </c>
      <c r="J22" s="25">
        <v>22.393316268920898</v>
      </c>
      <c r="K22" s="25">
        <v>22.442557999999998</v>
      </c>
      <c r="L22" s="25">
        <v>8.6664854999999999E-2</v>
      </c>
      <c r="M22" s="9"/>
      <c r="N22" s="9"/>
      <c r="O22" s="6"/>
      <c r="P22" s="9"/>
      <c r="Q22" s="9"/>
      <c r="R22" s="8"/>
      <c r="S22" s="9"/>
      <c r="T22" s="1" t="s">
        <v>1</v>
      </c>
    </row>
    <row r="23" spans="1:23" ht="16" x14ac:dyDescent="0.2">
      <c r="B23">
        <v>27</v>
      </c>
      <c r="C23" t="s">
        <v>37</v>
      </c>
      <c r="D23" t="s">
        <v>79</v>
      </c>
      <c r="E23" t="s">
        <v>103</v>
      </c>
      <c r="F23" t="s">
        <v>104</v>
      </c>
      <c r="G23" t="s">
        <v>1</v>
      </c>
      <c r="H23" t="s">
        <v>1</v>
      </c>
      <c r="I23" t="s">
        <v>1</v>
      </c>
      <c r="J23" s="25">
        <v>22.542625427246094</v>
      </c>
      <c r="K23" s="25">
        <v>22.442557999999998</v>
      </c>
      <c r="L23" s="25">
        <v>8.6664854999999999E-2</v>
      </c>
      <c r="M23" s="9"/>
      <c r="N23" s="9"/>
      <c r="O23" s="6"/>
      <c r="P23" s="9"/>
      <c r="Q23" s="9"/>
      <c r="R23" s="8"/>
      <c r="S23" s="9"/>
      <c r="T23" s="1" t="s">
        <v>1</v>
      </c>
    </row>
    <row r="24" spans="1:23" ht="16" x14ac:dyDescent="0.2">
      <c r="B24">
        <v>7</v>
      </c>
      <c r="C24" t="s">
        <v>27</v>
      </c>
      <c r="D24" t="s">
        <v>79</v>
      </c>
      <c r="E24" t="s">
        <v>105</v>
      </c>
      <c r="F24" t="s">
        <v>104</v>
      </c>
      <c r="G24" s="25">
        <v>1.3067586</v>
      </c>
      <c r="H24" s="25">
        <v>0.95427596999999997</v>
      </c>
      <c r="I24" s="25">
        <v>1.7894384999999999</v>
      </c>
      <c r="J24" s="25">
        <v>21.88426399230957</v>
      </c>
      <c r="K24" s="25">
        <v>21.598763999999999</v>
      </c>
      <c r="L24" s="25">
        <v>0.26931860000000002</v>
      </c>
      <c r="M24" s="9">
        <f t="shared" ref="M24" si="16">K27-K24</f>
        <v>-6.5912489999999995</v>
      </c>
      <c r="N24" s="9">
        <f t="shared" ref="N24" si="17">SQRT(L24^2+L27^2)</f>
        <v>0.27079533289521346</v>
      </c>
      <c r="O24" s="34">
        <f t="shared" ref="O24" si="18">$O$6</f>
        <v>-10.485385000000001</v>
      </c>
      <c r="P24" s="9">
        <f t="shared" ref="P24" si="19">M24-O24</f>
        <v>3.8941360000000014</v>
      </c>
      <c r="Q24" s="9">
        <f t="shared" ref="Q24" si="20">N24</f>
        <v>0.27079533289521346</v>
      </c>
      <c r="R24" s="8">
        <f t="shared" ref="R24" si="21">2^(-P24)</f>
        <v>6.725866715898289E-2</v>
      </c>
      <c r="S24" s="6"/>
    </row>
    <row r="25" spans="1:23" ht="16" x14ac:dyDescent="0.2">
      <c r="B25">
        <v>19</v>
      </c>
      <c r="C25" t="s">
        <v>26</v>
      </c>
      <c r="D25" t="s">
        <v>79</v>
      </c>
      <c r="E25" t="s">
        <v>105</v>
      </c>
      <c r="F25" t="s">
        <v>104</v>
      </c>
      <c r="G25" s="25">
        <v>1.3067586</v>
      </c>
      <c r="H25" s="25">
        <v>0.95427596999999997</v>
      </c>
      <c r="I25" s="25">
        <v>1.7894384999999999</v>
      </c>
      <c r="J25" s="25">
        <v>21.3492431640625</v>
      </c>
      <c r="K25" s="25">
        <v>21.598763999999999</v>
      </c>
      <c r="L25" s="25">
        <v>0.26931860000000002</v>
      </c>
      <c r="M25" s="9"/>
      <c r="N25" s="9"/>
      <c r="O25" s="6"/>
      <c r="P25" s="9"/>
      <c r="Q25" s="9"/>
      <c r="R25" s="8"/>
      <c r="S25" s="6"/>
    </row>
    <row r="26" spans="1:23" ht="16" x14ac:dyDescent="0.2">
      <c r="B26">
        <v>31</v>
      </c>
      <c r="C26" t="s">
        <v>25</v>
      </c>
      <c r="D26" t="s">
        <v>79</v>
      </c>
      <c r="E26" t="s">
        <v>105</v>
      </c>
      <c r="F26" t="s">
        <v>104</v>
      </c>
      <c r="G26" s="25">
        <v>1.3067586</v>
      </c>
      <c r="H26" s="25">
        <v>0.95427596999999997</v>
      </c>
      <c r="I26" s="25">
        <v>1.7894384999999999</v>
      </c>
      <c r="J26" s="25">
        <v>21.562789916992188</v>
      </c>
      <c r="K26" s="25">
        <v>21.598763999999999</v>
      </c>
      <c r="L26" s="25">
        <v>0.26931860000000002</v>
      </c>
      <c r="M26" s="9"/>
      <c r="N26" s="9"/>
      <c r="O26" s="6"/>
      <c r="P26" s="9"/>
      <c r="Q26" s="9"/>
      <c r="R26" s="8"/>
      <c r="S26" s="6"/>
    </row>
    <row r="27" spans="1:23" ht="16" x14ac:dyDescent="0.2">
      <c r="B27">
        <v>11</v>
      </c>
      <c r="C27" t="s">
        <v>17</v>
      </c>
      <c r="D27" t="s">
        <v>79</v>
      </c>
      <c r="E27" t="s">
        <v>106</v>
      </c>
      <c r="F27" t="s">
        <v>104</v>
      </c>
      <c r="G27" s="25">
        <v>8.7891010000000006E-2</v>
      </c>
      <c r="H27" s="25">
        <v>7.9425549999999998E-2</v>
      </c>
      <c r="I27" s="25">
        <v>9.7258754000000003E-2</v>
      </c>
      <c r="J27" s="25">
        <v>15.024712562561035</v>
      </c>
      <c r="K27" s="25">
        <v>15.007515</v>
      </c>
      <c r="L27" s="25">
        <v>2.8241883999999998E-2</v>
      </c>
      <c r="M27" s="9"/>
      <c r="N27" s="9"/>
      <c r="O27" s="6"/>
      <c r="P27" s="9"/>
      <c r="Q27" s="9"/>
      <c r="R27" s="8"/>
      <c r="S27" s="6"/>
      <c r="T27" s="1" t="s">
        <v>1</v>
      </c>
      <c r="U27" s="5"/>
      <c r="V27" s="5"/>
      <c r="W27" s="5"/>
    </row>
    <row r="28" spans="1:23" ht="16" x14ac:dyDescent="0.2">
      <c r="B28">
        <v>23</v>
      </c>
      <c r="C28" t="s">
        <v>16</v>
      </c>
      <c r="D28" t="s">
        <v>79</v>
      </c>
      <c r="E28" t="s">
        <v>106</v>
      </c>
      <c r="F28" t="s">
        <v>104</v>
      </c>
      <c r="G28" s="25">
        <v>8.7891010000000006E-2</v>
      </c>
      <c r="H28" s="25">
        <v>7.9425549999999998E-2</v>
      </c>
      <c r="I28" s="25">
        <v>9.7258754000000003E-2</v>
      </c>
      <c r="J28" s="25">
        <v>15.022912979125977</v>
      </c>
      <c r="K28" s="25">
        <v>15.007515</v>
      </c>
      <c r="L28" s="25">
        <v>2.8241883999999998E-2</v>
      </c>
      <c r="M28" s="9"/>
      <c r="N28" s="6"/>
      <c r="O28" s="6"/>
      <c r="P28" s="6"/>
      <c r="Q28" s="6"/>
      <c r="R28" s="7"/>
      <c r="S28" s="6"/>
      <c r="T28" s="1" t="s">
        <v>1</v>
      </c>
      <c r="U28" s="5"/>
      <c r="V28" s="5"/>
      <c r="W28" s="5"/>
    </row>
    <row r="29" spans="1:23" ht="16" x14ac:dyDescent="0.2">
      <c r="B29">
        <v>35</v>
      </c>
      <c r="C29" t="s">
        <v>15</v>
      </c>
      <c r="D29" t="s">
        <v>79</v>
      </c>
      <c r="E29" t="s">
        <v>106</v>
      </c>
      <c r="F29" t="s">
        <v>104</v>
      </c>
      <c r="G29" s="25">
        <v>8.7891010000000006E-2</v>
      </c>
      <c r="H29" s="25">
        <v>7.9425549999999998E-2</v>
      </c>
      <c r="I29" s="25">
        <v>9.7258754000000003E-2</v>
      </c>
      <c r="J29" s="25">
        <v>14.974921226501465</v>
      </c>
      <c r="K29" s="25">
        <v>15.007515</v>
      </c>
      <c r="L29" s="25">
        <v>2.8241883999999998E-2</v>
      </c>
      <c r="M29" s="9"/>
      <c r="N29" s="6"/>
      <c r="O29" s="12"/>
      <c r="P29" s="6"/>
      <c r="Q29" s="6"/>
      <c r="R29" s="7"/>
      <c r="S29" s="6"/>
      <c r="T29" s="1" t="s">
        <v>1</v>
      </c>
      <c r="U29" s="5"/>
      <c r="V29" s="5"/>
      <c r="W29" s="5"/>
    </row>
    <row r="30" spans="1:23" s="13" customFormat="1" ht="16" x14ac:dyDescent="0.2">
      <c r="A30" s="27" t="s">
        <v>101</v>
      </c>
      <c r="B30" s="16">
        <v>4</v>
      </c>
      <c r="C30" s="16" t="s">
        <v>33</v>
      </c>
      <c r="D30" s="16" t="s">
        <v>45</v>
      </c>
      <c r="E30" s="16" t="s">
        <v>103</v>
      </c>
      <c r="F30" s="16" t="s">
        <v>104</v>
      </c>
      <c r="G30" s="16" t="s">
        <v>1</v>
      </c>
      <c r="H30" s="16" t="s">
        <v>1</v>
      </c>
      <c r="I30" s="16" t="s">
        <v>1</v>
      </c>
      <c r="J30" s="28">
        <v>24.717683792114258</v>
      </c>
      <c r="K30" s="28">
        <v>24.555579999999999</v>
      </c>
      <c r="L30" s="28">
        <v>0.20175306000000001</v>
      </c>
      <c r="M30" s="9">
        <f t="shared" ref="M30" si="22">K36-K30</f>
        <v>-8.1258920000000003</v>
      </c>
      <c r="N30" s="9">
        <f t="shared" ref="N30" si="23">SQRT(L30^2+L36^2)</f>
        <v>0.28719360393347065</v>
      </c>
      <c r="O30" s="18">
        <f t="shared" ref="O30" si="24">$O$3</f>
        <v>-10.943185</v>
      </c>
      <c r="P30" s="9">
        <f t="shared" ref="P30" si="25">M30-O30</f>
        <v>2.8172929999999994</v>
      </c>
      <c r="Q30" s="9">
        <f t="shared" ref="Q30" si="26">N30</f>
        <v>0.28719360393347065</v>
      </c>
      <c r="R30" s="8">
        <f t="shared" ref="R30" si="27">2^(-P30)</f>
        <v>0.14187644585339265</v>
      </c>
      <c r="S30" s="9">
        <f>LOG(R30,2)</f>
        <v>-2.8172929999999994</v>
      </c>
      <c r="T30" s="13" t="s">
        <v>1</v>
      </c>
    </row>
    <row r="31" spans="1:23" ht="16" x14ac:dyDescent="0.2">
      <c r="A31" s="29" t="s">
        <v>109</v>
      </c>
      <c r="B31">
        <v>16</v>
      </c>
      <c r="C31" t="s">
        <v>32</v>
      </c>
      <c r="D31" t="s">
        <v>45</v>
      </c>
      <c r="E31" t="s">
        <v>103</v>
      </c>
      <c r="F31" t="s">
        <v>104</v>
      </c>
      <c r="G31" t="s">
        <v>1</v>
      </c>
      <c r="H31" t="s">
        <v>1</v>
      </c>
      <c r="I31" t="s">
        <v>1</v>
      </c>
      <c r="J31" s="25">
        <v>24.329627990722656</v>
      </c>
      <c r="K31" s="25">
        <v>24.555579999999999</v>
      </c>
      <c r="L31" s="25">
        <v>0.20175306000000001</v>
      </c>
      <c r="M31" s="9"/>
      <c r="N31" s="9"/>
      <c r="O31" s="6"/>
      <c r="P31" s="9"/>
      <c r="Q31" s="9"/>
      <c r="R31" s="8"/>
      <c r="S31" s="9"/>
      <c r="T31" s="1" t="s">
        <v>1</v>
      </c>
    </row>
    <row r="32" spans="1:23" ht="16" x14ac:dyDescent="0.2">
      <c r="A32" s="29"/>
      <c r="B32">
        <v>28</v>
      </c>
      <c r="C32" t="s">
        <v>31</v>
      </c>
      <c r="D32" t="s">
        <v>45</v>
      </c>
      <c r="E32" t="s">
        <v>103</v>
      </c>
      <c r="F32" t="s">
        <v>104</v>
      </c>
      <c r="G32" t="s">
        <v>1</v>
      </c>
      <c r="H32" t="s">
        <v>1</v>
      </c>
      <c r="I32" t="s">
        <v>1</v>
      </c>
      <c r="J32" s="25">
        <v>24.619428634643555</v>
      </c>
      <c r="K32" s="25">
        <v>24.555579999999999</v>
      </c>
      <c r="L32" s="25">
        <v>0.20175306000000001</v>
      </c>
      <c r="M32" s="9"/>
      <c r="N32" s="9"/>
      <c r="O32" s="6"/>
      <c r="P32" s="9"/>
      <c r="Q32" s="9"/>
      <c r="R32" s="8"/>
      <c r="S32" s="9"/>
      <c r="T32" s="1" t="s">
        <v>1</v>
      </c>
    </row>
    <row r="33" spans="1:24" ht="16" x14ac:dyDescent="0.2">
      <c r="A33" s="29"/>
      <c r="B33">
        <v>8</v>
      </c>
      <c r="C33" t="s">
        <v>22</v>
      </c>
      <c r="D33" t="s">
        <v>45</v>
      </c>
      <c r="E33" t="s">
        <v>105</v>
      </c>
      <c r="F33" t="s">
        <v>104</v>
      </c>
      <c r="G33" s="25">
        <v>0.69200830000000002</v>
      </c>
      <c r="H33" s="25">
        <v>0.54642809999999997</v>
      </c>
      <c r="I33" s="25">
        <v>0.87637423999999997</v>
      </c>
      <c r="J33" s="25">
        <v>24.58685302734375</v>
      </c>
      <c r="K33" s="25">
        <v>24.628920000000001</v>
      </c>
      <c r="L33" s="25">
        <v>6.6969319999999999E-2</v>
      </c>
      <c r="M33" s="9">
        <f t="shared" ref="M33" si="28">K36-K33</f>
        <v>-8.1992320000000021</v>
      </c>
      <c r="N33" s="9">
        <f t="shared" ref="N33" si="29">SQRT(L33^2+L36^2)</f>
        <v>0.21508314378907983</v>
      </c>
      <c r="O33" s="34">
        <f t="shared" ref="O33" si="30">$O$6</f>
        <v>-10.485385000000001</v>
      </c>
      <c r="P33" s="9">
        <f t="shared" ref="P33" si="31">M33-O33</f>
        <v>2.2861529999999988</v>
      </c>
      <c r="Q33" s="9">
        <f t="shared" ref="Q33" si="32">N33</f>
        <v>0.21508314378907983</v>
      </c>
      <c r="R33" s="8">
        <f t="shared" ref="R33" si="33">2^(-P33)</f>
        <v>0.20502148380650187</v>
      </c>
      <c r="S33" s="6"/>
    </row>
    <row r="34" spans="1:24" ht="16" x14ac:dyDescent="0.2">
      <c r="A34" s="29"/>
      <c r="B34">
        <v>20</v>
      </c>
      <c r="C34" t="s">
        <v>21</v>
      </c>
      <c r="D34" t="s">
        <v>45</v>
      </c>
      <c r="E34" t="s">
        <v>105</v>
      </c>
      <c r="F34" t="s">
        <v>104</v>
      </c>
      <c r="G34" s="25">
        <v>0.69200830000000002</v>
      </c>
      <c r="H34" s="25">
        <v>0.54642809999999997</v>
      </c>
      <c r="I34" s="25">
        <v>0.87637423999999997</v>
      </c>
      <c r="J34" s="25">
        <v>24.593759536743164</v>
      </c>
      <c r="K34" s="25">
        <v>24.628920000000001</v>
      </c>
      <c r="L34" s="25">
        <v>6.6969319999999999E-2</v>
      </c>
      <c r="M34" s="9"/>
      <c r="N34" s="9"/>
      <c r="O34" s="6"/>
      <c r="P34" s="9"/>
      <c r="Q34" s="9"/>
      <c r="R34" s="8"/>
      <c r="S34" s="6"/>
    </row>
    <row r="35" spans="1:24" ht="16" x14ac:dyDescent="0.2">
      <c r="A35" s="29"/>
      <c r="B35">
        <v>32</v>
      </c>
      <c r="C35" t="s">
        <v>20</v>
      </c>
      <c r="D35" t="s">
        <v>45</v>
      </c>
      <c r="E35" t="s">
        <v>105</v>
      </c>
      <c r="F35" t="s">
        <v>104</v>
      </c>
      <c r="G35" s="25">
        <v>0.69200830000000002</v>
      </c>
      <c r="H35" s="25">
        <v>0.54642809999999997</v>
      </c>
      <c r="I35" s="25">
        <v>0.87637423999999997</v>
      </c>
      <c r="J35" s="25">
        <v>24.706146240234375</v>
      </c>
      <c r="K35" s="25">
        <v>24.628920000000001</v>
      </c>
      <c r="L35" s="25">
        <v>6.6969319999999999E-2</v>
      </c>
      <c r="M35" s="9"/>
      <c r="N35" s="9"/>
      <c r="O35" s="6"/>
      <c r="P35" s="9"/>
      <c r="Q35" s="9"/>
      <c r="R35" s="8"/>
      <c r="S35" s="6"/>
    </row>
    <row r="36" spans="1:24" ht="16" x14ac:dyDescent="0.2">
      <c r="A36" s="29"/>
      <c r="B36">
        <v>12</v>
      </c>
      <c r="C36" t="s">
        <v>12</v>
      </c>
      <c r="D36" t="s">
        <v>45</v>
      </c>
      <c r="E36" t="s">
        <v>106</v>
      </c>
      <c r="F36" t="s">
        <v>104</v>
      </c>
      <c r="G36" s="25">
        <v>0.1418768</v>
      </c>
      <c r="H36" s="25">
        <v>0.10311632599999999</v>
      </c>
      <c r="I36" s="25">
        <v>0.19520698</v>
      </c>
      <c r="J36" s="25">
        <v>16.662818908691406</v>
      </c>
      <c r="K36" s="25">
        <v>16.429687999999999</v>
      </c>
      <c r="L36" s="25">
        <v>0.20439146</v>
      </c>
      <c r="M36" s="9"/>
      <c r="N36" s="9"/>
      <c r="O36" s="6"/>
      <c r="P36" s="9"/>
      <c r="Q36" s="9"/>
      <c r="R36" s="8"/>
      <c r="S36" s="6"/>
      <c r="T36" s="1" t="s">
        <v>1</v>
      </c>
      <c r="U36" s="5"/>
      <c r="V36" s="5"/>
      <c r="W36" s="5"/>
    </row>
    <row r="37" spans="1:24" ht="16" x14ac:dyDescent="0.2">
      <c r="A37" s="29"/>
      <c r="B37">
        <v>24</v>
      </c>
      <c r="C37" t="s">
        <v>11</v>
      </c>
      <c r="D37" t="s">
        <v>45</v>
      </c>
      <c r="E37" t="s">
        <v>106</v>
      </c>
      <c r="F37" t="s">
        <v>104</v>
      </c>
      <c r="G37" s="25">
        <v>0.1418768</v>
      </c>
      <c r="H37" s="25">
        <v>0.10311632599999999</v>
      </c>
      <c r="I37" s="25">
        <v>0.19520698</v>
      </c>
      <c r="J37" s="25">
        <v>16.344947814941406</v>
      </c>
      <c r="K37" s="25">
        <v>16.429687999999999</v>
      </c>
      <c r="L37" s="25">
        <v>0.20439146</v>
      </c>
      <c r="M37" s="9"/>
      <c r="N37" s="6"/>
      <c r="O37" s="6"/>
      <c r="P37" s="6"/>
      <c r="Q37" s="6"/>
      <c r="R37" s="7"/>
      <c r="S37" s="6"/>
      <c r="T37" s="1" t="s">
        <v>1</v>
      </c>
      <c r="U37" s="5"/>
      <c r="V37" s="5"/>
      <c r="W37" s="5"/>
    </row>
    <row r="38" spans="1:24" s="10" customFormat="1" ht="16" x14ac:dyDescent="0.2">
      <c r="A38" s="30"/>
      <c r="B38" s="17">
        <v>36</v>
      </c>
      <c r="C38" s="17" t="s">
        <v>10</v>
      </c>
      <c r="D38" s="17" t="s">
        <v>45</v>
      </c>
      <c r="E38" s="17" t="s">
        <v>106</v>
      </c>
      <c r="F38" s="17" t="s">
        <v>104</v>
      </c>
      <c r="G38" s="31">
        <v>0.1418768</v>
      </c>
      <c r="H38" s="31">
        <v>0.10311632599999999</v>
      </c>
      <c r="I38" s="31">
        <v>0.19520698</v>
      </c>
      <c r="J38" s="31">
        <v>16.281293869018555</v>
      </c>
      <c r="K38" s="31">
        <v>16.429687999999999</v>
      </c>
      <c r="L38" s="31">
        <v>0.20439146</v>
      </c>
      <c r="M38" s="9"/>
      <c r="N38" s="6"/>
      <c r="O38" s="12"/>
      <c r="P38" s="6"/>
      <c r="Q38" s="6"/>
      <c r="R38" s="7"/>
      <c r="S38" s="12"/>
      <c r="T38" s="10" t="s">
        <v>1</v>
      </c>
      <c r="U38" s="11"/>
      <c r="V38" s="11"/>
      <c r="W38" s="11"/>
    </row>
    <row r="39" spans="1:24" s="35" customFormat="1" ht="16" x14ac:dyDescent="0.2">
      <c r="A39" s="35" t="s">
        <v>110</v>
      </c>
      <c r="B39" s="36">
        <v>73</v>
      </c>
      <c r="C39" s="36" t="s">
        <v>76</v>
      </c>
      <c r="D39" s="36" t="s">
        <v>110</v>
      </c>
      <c r="E39" s="36" t="s">
        <v>103</v>
      </c>
      <c r="F39" s="36" t="s">
        <v>104</v>
      </c>
      <c r="G39" s="36" t="s">
        <v>1</v>
      </c>
      <c r="H39" s="36" t="s">
        <v>1</v>
      </c>
      <c r="I39" s="36" t="s">
        <v>1</v>
      </c>
      <c r="J39" s="37">
        <v>34.559307098388672</v>
      </c>
      <c r="K39" s="37">
        <v>34.559306999999997</v>
      </c>
      <c r="L39" s="36" t="s">
        <v>1</v>
      </c>
      <c r="M39" s="14"/>
      <c r="N39" s="38"/>
      <c r="O39" s="38"/>
      <c r="P39" s="38"/>
      <c r="Q39" s="38"/>
      <c r="R39" s="39"/>
      <c r="S39" s="38"/>
    </row>
    <row r="40" spans="1:24" ht="16" x14ac:dyDescent="0.2">
      <c r="B40">
        <v>77</v>
      </c>
      <c r="C40" t="s">
        <v>64</v>
      </c>
      <c r="D40" t="s">
        <v>110</v>
      </c>
      <c r="E40" t="s">
        <v>105</v>
      </c>
      <c r="F40" t="s">
        <v>104</v>
      </c>
      <c r="G40" t="s">
        <v>1</v>
      </c>
      <c r="H40" t="s">
        <v>1</v>
      </c>
      <c r="I40" t="s">
        <v>1</v>
      </c>
      <c r="J40" t="s">
        <v>111</v>
      </c>
      <c r="K40" t="s">
        <v>1</v>
      </c>
      <c r="L40" t="s">
        <v>1</v>
      </c>
      <c r="M40" s="9"/>
      <c r="N40" s="6"/>
      <c r="O40" s="6"/>
      <c r="P40" s="9"/>
      <c r="Q40" s="9"/>
      <c r="R40" s="8"/>
      <c r="S40" s="9"/>
    </row>
    <row r="41" spans="1:24" ht="16" x14ac:dyDescent="0.2">
      <c r="B41">
        <v>81</v>
      </c>
      <c r="C41" t="s">
        <v>51</v>
      </c>
      <c r="D41" t="s">
        <v>110</v>
      </c>
      <c r="E41" t="s">
        <v>106</v>
      </c>
      <c r="F41" t="s">
        <v>104</v>
      </c>
      <c r="G41" t="s">
        <v>1</v>
      </c>
      <c r="H41" t="s">
        <v>1</v>
      </c>
      <c r="I41" t="s">
        <v>1</v>
      </c>
      <c r="J41" t="s">
        <v>111</v>
      </c>
      <c r="K41" t="s">
        <v>1</v>
      </c>
      <c r="L41" t="s">
        <v>1</v>
      </c>
      <c r="M41" s="9"/>
      <c r="N41" s="6"/>
      <c r="O41" s="6"/>
      <c r="P41" s="9"/>
      <c r="Q41" s="9"/>
      <c r="R41" s="8"/>
      <c r="S41" s="9"/>
    </row>
    <row r="42" spans="1:24" x14ac:dyDescent="0.15">
      <c r="M42" s="9"/>
      <c r="N42" s="6"/>
    </row>
    <row r="43" spans="1:24" x14ac:dyDescent="0.15">
      <c r="M43" s="9"/>
      <c r="N43" s="6"/>
    </row>
    <row r="44" spans="1:24" x14ac:dyDescent="0.15">
      <c r="M44" s="9"/>
      <c r="N44" s="6"/>
    </row>
    <row r="46" spans="1:24" s="10" customFormat="1" x14ac:dyDescent="0.15">
      <c r="A46" s="2"/>
      <c r="B46" s="1"/>
      <c r="C46" s="1"/>
      <c r="D46" s="1"/>
      <c r="E46" s="1"/>
      <c r="F46" s="1"/>
      <c r="G46" s="1"/>
      <c r="H46" s="1"/>
      <c r="I46" s="1"/>
      <c r="J46" s="24"/>
      <c r="K46" s="24"/>
      <c r="L46" s="15"/>
      <c r="M46" s="2"/>
      <c r="N46" s="2"/>
      <c r="O46" s="2"/>
      <c r="P46" s="2"/>
      <c r="Q46" s="2"/>
      <c r="R46" s="3"/>
      <c r="S46" s="2"/>
      <c r="T46" s="1"/>
      <c r="U46" s="1"/>
      <c r="V46" s="1"/>
      <c r="W46" s="1"/>
      <c r="X46" s="1"/>
    </row>
    <row r="47" spans="1:24" s="13" customFormat="1" x14ac:dyDescent="0.15">
      <c r="A47" s="2"/>
      <c r="B47" s="1"/>
      <c r="C47" s="1"/>
      <c r="D47" s="1"/>
      <c r="E47" s="1"/>
      <c r="F47" s="1"/>
      <c r="G47" s="1"/>
      <c r="H47" s="1"/>
      <c r="I47" s="1"/>
      <c r="J47" s="24"/>
      <c r="K47" s="24"/>
      <c r="L47" s="15"/>
      <c r="M47" s="2"/>
      <c r="N47" s="2"/>
      <c r="O47" s="2"/>
      <c r="P47" s="2"/>
      <c r="Q47" s="2"/>
      <c r="R47" s="3"/>
      <c r="S47" s="2"/>
      <c r="T47" s="1"/>
      <c r="U47" s="1"/>
      <c r="V47" s="1"/>
      <c r="W47" s="1"/>
      <c r="X47" s="1"/>
    </row>
    <row r="52" spans="1:24" s="10" customFormat="1" x14ac:dyDescent="0.15">
      <c r="A52" s="2"/>
      <c r="B52" s="1"/>
      <c r="C52" s="1"/>
      <c r="D52" s="1"/>
      <c r="E52" s="1"/>
      <c r="F52" s="1"/>
      <c r="G52" s="1"/>
      <c r="H52" s="1"/>
      <c r="I52" s="1"/>
      <c r="J52" s="24"/>
      <c r="K52" s="24"/>
      <c r="L52" s="15"/>
      <c r="M52" s="2"/>
      <c r="N52" s="2"/>
      <c r="O52" s="2"/>
      <c r="P52" s="2"/>
      <c r="Q52" s="2"/>
      <c r="R52" s="3"/>
      <c r="S52" s="2"/>
      <c r="T52" s="1"/>
      <c r="U52" s="1"/>
      <c r="V52" s="1"/>
      <c r="W52" s="1"/>
      <c r="X52" s="1"/>
    </row>
    <row r="53" spans="1:24" s="13" customFormat="1" x14ac:dyDescent="0.15">
      <c r="A53" s="2"/>
      <c r="B53" s="1"/>
      <c r="C53" s="1"/>
      <c r="D53" s="1"/>
      <c r="E53" s="1"/>
      <c r="F53" s="1"/>
      <c r="G53" s="1"/>
      <c r="H53" s="1"/>
      <c r="I53" s="1"/>
      <c r="J53" s="24"/>
      <c r="K53" s="24"/>
      <c r="L53" s="15"/>
      <c r="M53" s="2"/>
      <c r="N53" s="2"/>
      <c r="O53" s="2"/>
      <c r="P53" s="2"/>
      <c r="Q53" s="2"/>
      <c r="R53" s="3"/>
      <c r="S53" s="2"/>
      <c r="T53" s="1"/>
      <c r="U53" s="1"/>
      <c r="V53" s="1"/>
      <c r="W53" s="1"/>
      <c r="X53" s="1"/>
    </row>
    <row r="58" spans="1:24" s="10" customFormat="1" x14ac:dyDescent="0.15">
      <c r="A58" s="2"/>
      <c r="B58" s="1"/>
      <c r="C58" s="1"/>
      <c r="D58" s="1"/>
      <c r="E58" s="1"/>
      <c r="F58" s="1"/>
      <c r="G58" s="1"/>
      <c r="H58" s="1"/>
      <c r="I58" s="1"/>
      <c r="J58" s="24"/>
      <c r="K58" s="24"/>
      <c r="L58" s="15"/>
      <c r="M58" s="2"/>
      <c r="N58" s="2"/>
      <c r="O58" s="2"/>
      <c r="P58" s="2"/>
      <c r="Q58" s="2"/>
      <c r="R58" s="3"/>
      <c r="S58" s="2"/>
      <c r="T58" s="1"/>
      <c r="U58" s="1"/>
      <c r="V58" s="1"/>
      <c r="W58" s="1"/>
      <c r="X58" s="1"/>
    </row>
  </sheetData>
  <mergeCells count="2">
    <mergeCell ref="G1:L1"/>
    <mergeCell ref="M1:P1"/>
  </mergeCells>
  <pageMargins left="0.75" right="0.75" top="1" bottom="1" header="0.5" footer="0.5"/>
  <pageSetup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AE78C-FDE1-A047-AD55-1E435494C013}">
  <dimension ref="A1:X58"/>
  <sheetViews>
    <sheetView zoomScale="137" zoomScaleNormal="100" workbookViewId="0">
      <selection activeCell="M3" sqref="M3"/>
    </sheetView>
  </sheetViews>
  <sheetFormatPr baseColWidth="10" defaultColWidth="8.83203125" defaultRowHeight="13" x14ac:dyDescent="0.15"/>
  <cols>
    <col min="1" max="1" width="26.6640625" style="2" customWidth="1"/>
    <col min="2" max="2" width="10.5" style="1" customWidth="1"/>
    <col min="3" max="3" width="11" style="1" bestFit="1" customWidth="1"/>
    <col min="4" max="4" width="12" style="15" bestFit="1" customWidth="1"/>
    <col min="5" max="5" width="11.1640625" style="1" bestFit="1" customWidth="1"/>
    <col min="6" max="6" width="11.1640625" style="1" customWidth="1"/>
    <col min="7" max="7" width="10" style="1" customWidth="1"/>
    <col min="8" max="8" width="6.83203125" style="1" customWidth="1"/>
    <col min="9" max="9" width="7.33203125" style="1" customWidth="1"/>
    <col min="10" max="10" width="6.6640625" style="24" bestFit="1" customWidth="1"/>
    <col min="11" max="11" width="7.6640625" style="24" bestFit="1" customWidth="1"/>
    <col min="12" max="12" width="5.6640625" style="15" bestFit="1" customWidth="1"/>
    <col min="13" max="14" width="10.83203125" style="2" customWidth="1"/>
    <col min="15" max="17" width="12.1640625" style="2" customWidth="1"/>
    <col min="18" max="18" width="12.1640625" style="3" customWidth="1"/>
    <col min="19" max="19" width="12.1640625" style="2" customWidth="1"/>
    <col min="20" max="20" width="7.33203125" style="1" bestFit="1" customWidth="1"/>
    <col min="21" max="21" width="12.1640625" style="1" bestFit="1" customWidth="1"/>
    <col min="22" max="22" width="10.1640625" style="1" bestFit="1" customWidth="1"/>
    <col min="23" max="23" width="11.83203125" style="1" bestFit="1" customWidth="1"/>
    <col min="24" max="16384" width="8.83203125" style="1"/>
  </cols>
  <sheetData>
    <row r="1" spans="1:23" x14ac:dyDescent="0.15">
      <c r="G1" s="49" t="s">
        <v>112</v>
      </c>
      <c r="H1" s="49"/>
      <c r="I1" s="49"/>
      <c r="J1" s="49"/>
      <c r="K1" s="49"/>
      <c r="L1" s="49"/>
      <c r="M1" s="50" t="s">
        <v>113</v>
      </c>
      <c r="N1" s="50"/>
      <c r="O1" s="50"/>
      <c r="P1" s="50"/>
      <c r="Q1" s="32"/>
    </row>
    <row r="2" spans="1:23" x14ac:dyDescent="0.15">
      <c r="A2" s="22" t="s">
        <v>97</v>
      </c>
      <c r="B2" s="1" t="s">
        <v>99</v>
      </c>
      <c r="C2" s="1" t="s">
        <v>98</v>
      </c>
      <c r="D2" s="15" t="s">
        <v>96</v>
      </c>
      <c r="E2" s="1" t="s">
        <v>95</v>
      </c>
      <c r="F2" s="1" t="s">
        <v>100</v>
      </c>
      <c r="G2" s="4" t="s">
        <v>94</v>
      </c>
      <c r="H2" s="1" t="s">
        <v>93</v>
      </c>
      <c r="I2" s="1" t="s">
        <v>92</v>
      </c>
      <c r="J2" s="24" t="s">
        <v>91</v>
      </c>
      <c r="K2" s="24" t="s">
        <v>90</v>
      </c>
      <c r="L2" s="15" t="s">
        <v>89</v>
      </c>
      <c r="M2" s="33" t="s">
        <v>115</v>
      </c>
      <c r="N2" s="2" t="s">
        <v>117</v>
      </c>
      <c r="O2" s="2" t="s">
        <v>116</v>
      </c>
      <c r="P2" s="33" t="s">
        <v>88</v>
      </c>
      <c r="Q2" s="2" t="s">
        <v>118</v>
      </c>
      <c r="R2" s="3" t="s">
        <v>87</v>
      </c>
      <c r="S2" s="2" t="s">
        <v>86</v>
      </c>
      <c r="T2" s="1" t="s">
        <v>85</v>
      </c>
      <c r="U2" s="1" t="s">
        <v>84</v>
      </c>
      <c r="V2" s="1" t="s">
        <v>83</v>
      </c>
      <c r="W2" s="1" t="s">
        <v>82</v>
      </c>
    </row>
    <row r="3" spans="1:23" s="13" customFormat="1" ht="16" x14ac:dyDescent="0.2">
      <c r="A3" s="19" t="s">
        <v>101</v>
      </c>
      <c r="B3">
        <v>37</v>
      </c>
      <c r="C3" t="s">
        <v>45</v>
      </c>
      <c r="D3" t="s">
        <v>75</v>
      </c>
      <c r="E3" t="s">
        <v>103</v>
      </c>
      <c r="F3" t="s">
        <v>104</v>
      </c>
      <c r="G3" t="s">
        <v>1</v>
      </c>
      <c r="H3" t="s">
        <v>1</v>
      </c>
      <c r="I3" t="s">
        <v>1</v>
      </c>
      <c r="J3" s="25">
        <v>25.363933563232422</v>
      </c>
      <c r="K3" s="25">
        <v>25.160833</v>
      </c>
      <c r="L3" s="25">
        <v>0.18083515999999999</v>
      </c>
      <c r="M3" s="9">
        <f>K9-K3</f>
        <v>-10.788690000000001</v>
      </c>
      <c r="N3" s="9">
        <f>SQRT(L3^2+L9^2)</f>
        <v>0.20039080729581182</v>
      </c>
      <c r="O3" s="18">
        <f>M3</f>
        <v>-10.788690000000001</v>
      </c>
      <c r="P3" s="9">
        <f>M3-O3</f>
        <v>0</v>
      </c>
      <c r="Q3" s="9">
        <f>N3</f>
        <v>0.20039080729581182</v>
      </c>
      <c r="R3" s="8">
        <f>2^(-P3)</f>
        <v>1</v>
      </c>
      <c r="S3" s="9">
        <f>LOG(R3,2)</f>
        <v>0</v>
      </c>
      <c r="T3" s="13" t="s">
        <v>1</v>
      </c>
    </row>
    <row r="4" spans="1:23" ht="16" x14ac:dyDescent="0.2">
      <c r="A4" s="20" t="s">
        <v>102</v>
      </c>
      <c r="B4">
        <v>49</v>
      </c>
      <c r="C4" t="s">
        <v>78</v>
      </c>
      <c r="D4" t="s">
        <v>75</v>
      </c>
      <c r="E4" t="s">
        <v>103</v>
      </c>
      <c r="F4" t="s">
        <v>104</v>
      </c>
      <c r="G4" t="s">
        <v>1</v>
      </c>
      <c r="H4" t="s">
        <v>1</v>
      </c>
      <c r="I4" t="s">
        <v>1</v>
      </c>
      <c r="J4" s="25">
        <v>25.101274490356445</v>
      </c>
      <c r="K4" s="25">
        <v>25.160833</v>
      </c>
      <c r="L4" s="25">
        <v>0.18083515999999999</v>
      </c>
      <c r="M4" s="9"/>
      <c r="N4" s="9"/>
      <c r="O4" s="9"/>
      <c r="P4" s="9"/>
      <c r="Q4" s="9"/>
      <c r="R4" s="8"/>
      <c r="S4" s="9"/>
      <c r="T4" s="1" t="s">
        <v>1</v>
      </c>
    </row>
    <row r="5" spans="1:23" ht="16" x14ac:dyDescent="0.2">
      <c r="A5" s="2" t="s">
        <v>114</v>
      </c>
      <c r="B5">
        <v>61</v>
      </c>
      <c r="C5" t="s">
        <v>77</v>
      </c>
      <c r="D5" t="s">
        <v>75</v>
      </c>
      <c r="E5" t="s">
        <v>103</v>
      </c>
      <c r="F5" t="s">
        <v>104</v>
      </c>
      <c r="G5" t="s">
        <v>1</v>
      </c>
      <c r="H5" t="s">
        <v>1</v>
      </c>
      <c r="I5" t="s">
        <v>1</v>
      </c>
      <c r="J5" s="25">
        <v>25.01728630065918</v>
      </c>
      <c r="K5" s="25">
        <v>25.160833</v>
      </c>
      <c r="L5" s="25">
        <v>0.18083515999999999</v>
      </c>
      <c r="M5" s="9"/>
      <c r="N5" s="9"/>
      <c r="O5" s="9"/>
      <c r="P5" s="9"/>
      <c r="Q5" s="9"/>
      <c r="R5" s="8"/>
      <c r="S5" s="9"/>
    </row>
    <row r="6" spans="1:23" ht="16" x14ac:dyDescent="0.2">
      <c r="B6">
        <v>41</v>
      </c>
      <c r="C6" t="s">
        <v>44</v>
      </c>
      <c r="D6" t="s">
        <v>75</v>
      </c>
      <c r="E6" t="s">
        <v>105</v>
      </c>
      <c r="F6" t="s">
        <v>104</v>
      </c>
      <c r="G6" s="25">
        <v>0.78407990000000005</v>
      </c>
      <c r="H6" s="25">
        <v>0.63796615999999995</v>
      </c>
      <c r="I6" s="25">
        <v>0.96365829999999997</v>
      </c>
      <c r="J6" s="25">
        <v>25.083917617797852</v>
      </c>
      <c r="K6" s="25">
        <v>25.05396</v>
      </c>
      <c r="L6" s="25">
        <v>4.1806083000000001E-2</v>
      </c>
      <c r="M6" s="9">
        <f>K9-K6</f>
        <v>-10.681817000000001</v>
      </c>
      <c r="N6" s="9">
        <f>SQRT(L6^2+L9^2)</f>
        <v>9.5931585686073642E-2</v>
      </c>
      <c r="O6" s="18">
        <f>M6</f>
        <v>-10.681817000000001</v>
      </c>
      <c r="P6" s="9">
        <f>M6-O6</f>
        <v>0</v>
      </c>
      <c r="Q6" s="9">
        <f>N6</f>
        <v>9.5931585686073642E-2</v>
      </c>
      <c r="R6" s="8">
        <f>2^(-P6)</f>
        <v>1</v>
      </c>
      <c r="S6" s="9"/>
    </row>
    <row r="7" spans="1:23" ht="16" x14ac:dyDescent="0.2">
      <c r="B7">
        <v>53</v>
      </c>
      <c r="C7" t="s">
        <v>66</v>
      </c>
      <c r="D7" t="s">
        <v>75</v>
      </c>
      <c r="E7" t="s">
        <v>105</v>
      </c>
      <c r="F7" t="s">
        <v>104</v>
      </c>
      <c r="G7" s="25">
        <v>0.78407990000000005</v>
      </c>
      <c r="H7" s="25">
        <v>0.63796615999999995</v>
      </c>
      <c r="I7" s="25">
        <v>0.96365829999999997</v>
      </c>
      <c r="J7" s="25">
        <v>25.006198883056641</v>
      </c>
      <c r="K7" s="25">
        <v>25.05396</v>
      </c>
      <c r="L7" s="25">
        <v>4.1806083000000001E-2</v>
      </c>
      <c r="M7" s="9"/>
      <c r="N7" s="9"/>
      <c r="O7" s="9"/>
      <c r="P7" s="9"/>
      <c r="Q7" s="9"/>
      <c r="R7" s="8"/>
      <c r="S7" s="9"/>
    </row>
    <row r="8" spans="1:23" ht="16" x14ac:dyDescent="0.2">
      <c r="B8">
        <v>65</v>
      </c>
      <c r="C8" t="s">
        <v>65</v>
      </c>
      <c r="D8" t="s">
        <v>75</v>
      </c>
      <c r="E8" t="s">
        <v>105</v>
      </c>
      <c r="F8" t="s">
        <v>104</v>
      </c>
      <c r="G8" s="25">
        <v>0.78407990000000005</v>
      </c>
      <c r="H8" s="25">
        <v>0.63796615999999995</v>
      </c>
      <c r="I8" s="25">
        <v>0.96365829999999997</v>
      </c>
      <c r="J8" s="25">
        <v>25.071762084960938</v>
      </c>
      <c r="K8" s="25">
        <v>25.05396</v>
      </c>
      <c r="L8" s="25">
        <v>4.1806083000000001E-2</v>
      </c>
      <c r="M8" s="9"/>
      <c r="N8" s="9"/>
      <c r="O8" s="9"/>
      <c r="P8" s="9"/>
      <c r="Q8" s="9"/>
      <c r="R8" s="8"/>
      <c r="S8" s="9"/>
    </row>
    <row r="9" spans="1:23" ht="16" x14ac:dyDescent="0.2">
      <c r="B9">
        <v>45</v>
      </c>
      <c r="C9" t="s">
        <v>43</v>
      </c>
      <c r="D9" t="s">
        <v>75</v>
      </c>
      <c r="E9" t="s">
        <v>106</v>
      </c>
      <c r="F9" t="s">
        <v>104</v>
      </c>
      <c r="G9" s="25">
        <v>0.89844716000000002</v>
      </c>
      <c r="H9" s="25">
        <v>0.68805720000000004</v>
      </c>
      <c r="I9" s="25">
        <v>1.1731689000000001</v>
      </c>
      <c r="J9" s="25">
        <v>14.311089515686035</v>
      </c>
      <c r="K9" s="25">
        <v>14.372142999999999</v>
      </c>
      <c r="L9" s="25">
        <v>8.6343039999999996E-2</v>
      </c>
      <c r="M9" s="9"/>
      <c r="N9" s="9"/>
      <c r="O9" s="9"/>
      <c r="P9" s="9"/>
      <c r="Q9" s="9"/>
      <c r="R9" s="8"/>
      <c r="S9" s="9"/>
      <c r="T9" s="1" t="s">
        <v>1</v>
      </c>
    </row>
    <row r="10" spans="1:23" ht="16" x14ac:dyDescent="0.2">
      <c r="B10">
        <v>57</v>
      </c>
      <c r="C10" t="s">
        <v>53</v>
      </c>
      <c r="D10" t="s">
        <v>75</v>
      </c>
      <c r="E10" t="s">
        <v>106</v>
      </c>
      <c r="F10" t="s">
        <v>104</v>
      </c>
      <c r="G10" s="25">
        <v>0.89844716000000002</v>
      </c>
      <c r="H10" s="25">
        <v>0.68805720000000004</v>
      </c>
      <c r="I10" s="25">
        <v>1.1731689000000001</v>
      </c>
      <c r="J10" s="25">
        <v>14.433197021484375</v>
      </c>
      <c r="K10" s="25">
        <v>14.372142999999999</v>
      </c>
      <c r="L10" s="25">
        <v>8.6343039999999996E-2</v>
      </c>
      <c r="M10" s="9"/>
      <c r="N10" s="6"/>
      <c r="O10" s="6"/>
      <c r="P10" s="6"/>
      <c r="Q10" s="6"/>
      <c r="R10" s="7"/>
      <c r="S10" s="6"/>
      <c r="T10" s="1" t="s">
        <v>1</v>
      </c>
      <c r="U10" s="5"/>
      <c r="V10" s="5"/>
      <c r="W10" s="5"/>
    </row>
    <row r="11" spans="1:23" ht="16" x14ac:dyDescent="0.2">
      <c r="B11">
        <v>69</v>
      </c>
      <c r="C11" t="s">
        <v>52</v>
      </c>
      <c r="D11" t="s">
        <v>75</v>
      </c>
      <c r="E11" t="s">
        <v>106</v>
      </c>
      <c r="F11" t="s">
        <v>104</v>
      </c>
      <c r="G11" t="s">
        <v>1</v>
      </c>
      <c r="H11" t="s">
        <v>1</v>
      </c>
      <c r="I11" t="s">
        <v>1</v>
      </c>
      <c r="J11" t="s">
        <v>111</v>
      </c>
      <c r="K11" s="25">
        <v>14.372142999999999</v>
      </c>
      <c r="L11" s="25">
        <v>8.6343039999999996E-2</v>
      </c>
      <c r="M11" s="9"/>
      <c r="N11" s="6"/>
      <c r="O11" s="6"/>
      <c r="P11" s="6"/>
      <c r="Q11" s="6"/>
      <c r="R11" s="7"/>
      <c r="S11" s="6"/>
      <c r="T11" s="1" t="s">
        <v>1</v>
      </c>
      <c r="U11" s="5"/>
      <c r="V11" s="5"/>
      <c r="W11" s="5"/>
    </row>
    <row r="12" spans="1:23" s="13" customFormat="1" ht="16" x14ac:dyDescent="0.2">
      <c r="A12" s="27" t="s">
        <v>101</v>
      </c>
      <c r="B12">
        <v>38</v>
      </c>
      <c r="C12" t="s">
        <v>42</v>
      </c>
      <c r="D12" t="s">
        <v>74</v>
      </c>
      <c r="E12" t="s">
        <v>103</v>
      </c>
      <c r="F12" t="s">
        <v>104</v>
      </c>
      <c r="G12" t="s">
        <v>1</v>
      </c>
      <c r="H12" t="s">
        <v>1</v>
      </c>
      <c r="I12" t="s">
        <v>1</v>
      </c>
      <c r="J12" s="25">
        <v>25.287559509277344</v>
      </c>
      <c r="K12" s="25">
        <v>25.267686999999999</v>
      </c>
      <c r="L12" s="25">
        <v>0.15421579999999999</v>
      </c>
      <c r="M12" s="9">
        <f t="shared" ref="M12" si="0">K18-K12</f>
        <v>-9.0840569999999978</v>
      </c>
      <c r="N12" s="9">
        <f t="shared" ref="N12" si="1">SQRT(L12^2+L18^2)</f>
        <v>0.64841636228575394</v>
      </c>
      <c r="O12" s="18">
        <f>$O$3</f>
        <v>-10.788690000000001</v>
      </c>
      <c r="P12" s="9">
        <f t="shared" ref="P12" si="2">M12-O12</f>
        <v>1.704633000000003</v>
      </c>
      <c r="Q12" s="9">
        <f t="shared" ref="Q12" si="3">N12</f>
        <v>0.64841636228575394</v>
      </c>
      <c r="R12" s="8">
        <f t="shared" ref="R12" si="4">2^(-P12)</f>
        <v>0.30679927952694103</v>
      </c>
      <c r="S12" s="9">
        <f>LOG(R12,2)</f>
        <v>-1.7046330000000027</v>
      </c>
      <c r="T12" s="13" t="s">
        <v>1</v>
      </c>
    </row>
    <row r="13" spans="1:23" ht="16" x14ac:dyDescent="0.2">
      <c r="A13" s="29" t="s">
        <v>107</v>
      </c>
      <c r="B13">
        <v>50</v>
      </c>
      <c r="C13" t="s">
        <v>72</v>
      </c>
      <c r="D13" t="s">
        <v>74</v>
      </c>
      <c r="E13" t="s">
        <v>103</v>
      </c>
      <c r="F13" t="s">
        <v>104</v>
      </c>
      <c r="G13" t="s">
        <v>1</v>
      </c>
      <c r="H13" t="s">
        <v>1</v>
      </c>
      <c r="I13" t="s">
        <v>1</v>
      </c>
      <c r="J13" s="25">
        <v>25.411005020141602</v>
      </c>
      <c r="K13" s="25">
        <v>25.267686999999999</v>
      </c>
      <c r="L13" s="25">
        <v>0.15421579999999999</v>
      </c>
      <c r="M13" s="9"/>
      <c r="N13" s="9"/>
      <c r="O13" s="6"/>
      <c r="P13" s="9"/>
      <c r="Q13" s="9"/>
      <c r="R13" s="8"/>
      <c r="S13" s="9"/>
      <c r="T13" s="1" t="s">
        <v>1</v>
      </c>
    </row>
    <row r="14" spans="1:23" ht="16" x14ac:dyDescent="0.2">
      <c r="A14" s="29"/>
      <c r="B14">
        <v>62</v>
      </c>
      <c r="C14" t="s">
        <v>71</v>
      </c>
      <c r="D14" t="s">
        <v>74</v>
      </c>
      <c r="E14" t="s">
        <v>103</v>
      </c>
      <c r="F14" t="s">
        <v>104</v>
      </c>
      <c r="G14" t="s">
        <v>1</v>
      </c>
      <c r="H14" t="s">
        <v>1</v>
      </c>
      <c r="I14" t="s">
        <v>1</v>
      </c>
      <c r="J14" s="25">
        <v>25.104499816894531</v>
      </c>
      <c r="K14" s="25">
        <v>25.267686999999999</v>
      </c>
      <c r="L14" s="25">
        <v>0.15421579999999999</v>
      </c>
      <c r="M14" s="9"/>
      <c r="N14" s="9"/>
      <c r="O14" s="6"/>
      <c r="P14" s="9"/>
      <c r="Q14" s="9"/>
      <c r="R14" s="8"/>
      <c r="S14" s="9"/>
      <c r="T14" s="1" t="s">
        <v>1</v>
      </c>
    </row>
    <row r="15" spans="1:23" ht="16" x14ac:dyDescent="0.2">
      <c r="A15" s="29"/>
      <c r="B15">
        <v>42</v>
      </c>
      <c r="C15" t="s">
        <v>41</v>
      </c>
      <c r="D15" t="s">
        <v>74</v>
      </c>
      <c r="E15" t="s">
        <v>105</v>
      </c>
      <c r="F15" t="s">
        <v>104</v>
      </c>
      <c r="G15" s="25">
        <v>0.64449489999999998</v>
      </c>
      <c r="H15" s="25">
        <v>0.53372467000000001</v>
      </c>
      <c r="I15" s="25">
        <v>0.77825460000000002</v>
      </c>
      <c r="J15" s="25">
        <v>25.521160125732422</v>
      </c>
      <c r="K15" s="25">
        <v>25.443650000000002</v>
      </c>
      <c r="L15" s="25">
        <v>7.0891514000000003E-2</v>
      </c>
      <c r="M15" s="9">
        <f t="shared" ref="M15" si="5">K18-K15</f>
        <v>-9.2600200000000008</v>
      </c>
      <c r="N15" s="9">
        <f t="shared" ref="N15" si="6">SQRT(L15^2+L18^2)</f>
        <v>0.63378771893076491</v>
      </c>
      <c r="O15" s="34">
        <f>$O$6</f>
        <v>-10.681817000000001</v>
      </c>
      <c r="P15" s="9">
        <f t="shared" ref="P15" si="7">M15-O15</f>
        <v>1.4217969999999998</v>
      </c>
      <c r="Q15" s="9">
        <f t="shared" ref="Q15" si="8">N15</f>
        <v>0.63378771893076491</v>
      </c>
      <c r="R15" s="8">
        <f t="shared" ref="R15" si="9">2^(-P15)</f>
        <v>0.37324711131157418</v>
      </c>
      <c r="S15" s="6"/>
    </row>
    <row r="16" spans="1:23" ht="16" x14ac:dyDescent="0.2">
      <c r="A16" s="29"/>
      <c r="B16">
        <v>54</v>
      </c>
      <c r="C16" t="s">
        <v>59</v>
      </c>
      <c r="D16" t="s">
        <v>74</v>
      </c>
      <c r="E16" t="s">
        <v>105</v>
      </c>
      <c r="F16" t="s">
        <v>104</v>
      </c>
      <c r="G16" s="25">
        <v>0.64449489999999998</v>
      </c>
      <c r="H16" s="25">
        <v>0.53372467000000001</v>
      </c>
      <c r="I16" s="25">
        <v>0.77825460000000002</v>
      </c>
      <c r="J16" s="25">
        <v>25.427684783935547</v>
      </c>
      <c r="K16" s="25">
        <v>25.443650000000002</v>
      </c>
      <c r="L16" s="25">
        <v>7.0891514000000003E-2</v>
      </c>
      <c r="M16" s="9"/>
      <c r="N16" s="9"/>
      <c r="O16" s="6"/>
      <c r="P16" s="9"/>
      <c r="Q16" s="9"/>
      <c r="R16" s="8"/>
      <c r="S16" s="6"/>
    </row>
    <row r="17" spans="1:23" ht="16" x14ac:dyDescent="0.2">
      <c r="A17" s="29"/>
      <c r="B17">
        <v>66</v>
      </c>
      <c r="C17" t="s">
        <v>58</v>
      </c>
      <c r="D17" t="s">
        <v>74</v>
      </c>
      <c r="E17" t="s">
        <v>105</v>
      </c>
      <c r="F17" t="s">
        <v>104</v>
      </c>
      <c r="G17" s="25">
        <v>0.64449489999999998</v>
      </c>
      <c r="H17" s="25">
        <v>0.53372467000000001</v>
      </c>
      <c r="I17" s="25">
        <v>0.77825460000000002</v>
      </c>
      <c r="J17" s="25">
        <v>25.382099151611328</v>
      </c>
      <c r="K17" s="25">
        <v>25.443650000000002</v>
      </c>
      <c r="L17" s="25">
        <v>7.0891514000000003E-2</v>
      </c>
      <c r="M17" s="9"/>
      <c r="N17" s="9"/>
      <c r="O17" s="6"/>
      <c r="P17" s="9"/>
      <c r="Q17" s="9"/>
      <c r="R17" s="8"/>
      <c r="S17" s="6"/>
    </row>
    <row r="18" spans="1:23" ht="16" x14ac:dyDescent="0.2">
      <c r="A18" s="29"/>
      <c r="B18">
        <v>46</v>
      </c>
      <c r="C18" t="s">
        <v>40</v>
      </c>
      <c r="D18" t="s">
        <v>74</v>
      </c>
      <c r="E18" t="s">
        <v>106</v>
      </c>
      <c r="F18" t="s">
        <v>104</v>
      </c>
      <c r="G18" s="25">
        <v>0.27564332000000002</v>
      </c>
      <c r="H18" s="25">
        <v>0.13410875</v>
      </c>
      <c r="I18" s="25">
        <v>0.56654950000000004</v>
      </c>
      <c r="J18" s="25">
        <v>15.628315925598145</v>
      </c>
      <c r="K18" s="25">
        <v>16.183630000000001</v>
      </c>
      <c r="L18" s="25">
        <v>0.62981050000000005</v>
      </c>
      <c r="M18" s="9"/>
      <c r="N18" s="9"/>
      <c r="O18" s="6"/>
      <c r="P18" s="9"/>
      <c r="Q18" s="9"/>
      <c r="R18" s="8"/>
      <c r="S18" s="6"/>
      <c r="T18" s="1" t="s">
        <v>1</v>
      </c>
      <c r="U18" s="5"/>
      <c r="V18" s="5"/>
      <c r="W18" s="5"/>
    </row>
    <row r="19" spans="1:23" ht="16" x14ac:dyDescent="0.2">
      <c r="A19" s="29"/>
      <c r="B19">
        <v>58</v>
      </c>
      <c r="C19" t="s">
        <v>47</v>
      </c>
      <c r="D19" t="s">
        <v>74</v>
      </c>
      <c r="E19" t="s">
        <v>106</v>
      </c>
      <c r="F19" t="s">
        <v>104</v>
      </c>
      <c r="G19" s="25">
        <v>0.27564332000000002</v>
      </c>
      <c r="H19" s="25">
        <v>0.13410875</v>
      </c>
      <c r="I19" s="25">
        <v>0.56654950000000004</v>
      </c>
      <c r="J19" s="25">
        <v>16.054618835449219</v>
      </c>
      <c r="K19" s="25">
        <v>16.183630000000001</v>
      </c>
      <c r="L19" s="25">
        <v>0.62981050000000005</v>
      </c>
      <c r="M19" s="9"/>
      <c r="N19" s="6"/>
      <c r="O19" s="6"/>
      <c r="P19" s="6"/>
      <c r="Q19" s="6"/>
      <c r="R19" s="7"/>
      <c r="S19" s="6"/>
      <c r="T19" s="1" t="s">
        <v>1</v>
      </c>
      <c r="U19" s="5"/>
      <c r="V19" s="5"/>
      <c r="W19" s="5"/>
    </row>
    <row r="20" spans="1:23" s="10" customFormat="1" ht="16" x14ac:dyDescent="0.2">
      <c r="A20" s="30"/>
      <c r="B20">
        <v>70</v>
      </c>
      <c r="C20" t="s">
        <v>46</v>
      </c>
      <c r="D20" t="s">
        <v>74</v>
      </c>
      <c r="E20" t="s">
        <v>106</v>
      </c>
      <c r="F20" t="s">
        <v>104</v>
      </c>
      <c r="G20" s="25">
        <v>0.27564332000000002</v>
      </c>
      <c r="H20" s="25">
        <v>0.13410875</v>
      </c>
      <c r="I20" s="25">
        <v>0.56654950000000004</v>
      </c>
      <c r="J20" s="25">
        <v>16.867958068847656</v>
      </c>
      <c r="K20" s="25">
        <v>16.183630000000001</v>
      </c>
      <c r="L20" s="25">
        <v>0.62981050000000005</v>
      </c>
      <c r="M20" s="9"/>
      <c r="N20" s="6"/>
      <c r="O20" s="12"/>
      <c r="P20" s="6"/>
      <c r="Q20" s="6"/>
      <c r="R20" s="7"/>
      <c r="S20" s="12"/>
      <c r="T20" s="10" t="s">
        <v>1</v>
      </c>
      <c r="U20" s="11"/>
      <c r="V20" s="11"/>
      <c r="W20" s="11"/>
    </row>
    <row r="21" spans="1:23" ht="16" x14ac:dyDescent="0.2">
      <c r="A21" s="2" t="s">
        <v>101</v>
      </c>
      <c r="B21">
        <v>39</v>
      </c>
      <c r="C21" t="s">
        <v>7</v>
      </c>
      <c r="D21" t="s">
        <v>73</v>
      </c>
      <c r="E21" t="s">
        <v>103</v>
      </c>
      <c r="F21" t="s">
        <v>104</v>
      </c>
      <c r="G21" t="s">
        <v>1</v>
      </c>
      <c r="H21" t="s">
        <v>1</v>
      </c>
      <c r="I21" t="s">
        <v>1</v>
      </c>
      <c r="J21" s="25">
        <v>22.607074737548828</v>
      </c>
      <c r="K21" s="25">
        <v>22.752044999999999</v>
      </c>
      <c r="L21" s="25">
        <v>0.16841121000000001</v>
      </c>
      <c r="M21" s="9">
        <f t="shared" ref="M21" si="10">K27-K21</f>
        <v>-7.1853609999999986</v>
      </c>
      <c r="N21" s="9">
        <f t="shared" ref="N21" si="11">SQRT(L21^2+L27^2)</f>
        <v>0.16945767866659273</v>
      </c>
      <c r="O21" s="18">
        <f t="shared" ref="O21" si="12">$O$3</f>
        <v>-10.788690000000001</v>
      </c>
      <c r="P21" s="9">
        <f t="shared" ref="P21" si="13">M21-O21</f>
        <v>3.6033290000000022</v>
      </c>
      <c r="Q21" s="9">
        <f t="shared" ref="Q21" si="14">N21</f>
        <v>0.16945767866659273</v>
      </c>
      <c r="R21" s="8">
        <f t="shared" ref="R21" si="15">2^(-P21)</f>
        <v>8.227916710167088E-2</v>
      </c>
      <c r="S21" s="6">
        <f>LOG(R21,2)</f>
        <v>-3.6033290000000022</v>
      </c>
      <c r="T21" s="1" t="s">
        <v>1</v>
      </c>
    </row>
    <row r="22" spans="1:23" ht="16" x14ac:dyDescent="0.2">
      <c r="A22" s="2" t="s">
        <v>108</v>
      </c>
      <c r="B22">
        <v>51</v>
      </c>
      <c r="C22" t="s">
        <v>36</v>
      </c>
      <c r="D22" t="s">
        <v>73</v>
      </c>
      <c r="E22" t="s">
        <v>103</v>
      </c>
      <c r="F22" t="s">
        <v>104</v>
      </c>
      <c r="G22" t="s">
        <v>1</v>
      </c>
      <c r="H22" t="s">
        <v>1</v>
      </c>
      <c r="I22" t="s">
        <v>1</v>
      </c>
      <c r="J22" s="25">
        <v>22.93678092956543</v>
      </c>
      <c r="K22" s="25">
        <v>22.752044999999999</v>
      </c>
      <c r="L22" s="25">
        <v>0.16841121000000001</v>
      </c>
      <c r="M22" s="9"/>
      <c r="N22" s="9"/>
      <c r="O22" s="6"/>
      <c r="P22" s="9"/>
      <c r="Q22" s="9"/>
      <c r="R22" s="8"/>
      <c r="S22" s="9"/>
      <c r="T22" s="1" t="s">
        <v>1</v>
      </c>
    </row>
    <row r="23" spans="1:23" ht="16" x14ac:dyDescent="0.2">
      <c r="B23">
        <v>63</v>
      </c>
      <c r="C23" t="s">
        <v>35</v>
      </c>
      <c r="D23" t="s">
        <v>73</v>
      </c>
      <c r="E23" t="s">
        <v>103</v>
      </c>
      <c r="F23" t="s">
        <v>104</v>
      </c>
      <c r="G23" t="s">
        <v>1</v>
      </c>
      <c r="H23" t="s">
        <v>1</v>
      </c>
      <c r="I23" t="s">
        <v>1</v>
      </c>
      <c r="J23" s="25">
        <v>22.712284088134766</v>
      </c>
      <c r="K23" s="25">
        <v>22.752044999999999</v>
      </c>
      <c r="L23" s="25">
        <v>0.16841121000000001</v>
      </c>
      <c r="M23" s="9"/>
      <c r="N23" s="9"/>
      <c r="O23" s="6"/>
      <c r="P23" s="9"/>
      <c r="Q23" s="9"/>
      <c r="R23" s="8"/>
      <c r="S23" s="9"/>
      <c r="T23" s="1" t="s">
        <v>1</v>
      </c>
    </row>
    <row r="24" spans="1:23" ht="16" x14ac:dyDescent="0.2">
      <c r="B24">
        <v>43</v>
      </c>
      <c r="C24" t="s">
        <v>6</v>
      </c>
      <c r="D24" t="s">
        <v>73</v>
      </c>
      <c r="E24" t="s">
        <v>105</v>
      </c>
      <c r="F24" t="s">
        <v>104</v>
      </c>
      <c r="G24" s="25">
        <v>0.95963149999999997</v>
      </c>
      <c r="H24" s="25">
        <v>0.76807970000000003</v>
      </c>
      <c r="I24" s="25">
        <v>1.1989544999999999</v>
      </c>
      <c r="J24" s="25">
        <v>22.460527420043945</v>
      </c>
      <c r="K24" s="25">
        <v>22.353693</v>
      </c>
      <c r="L24" s="25">
        <v>0.10860281400000001</v>
      </c>
      <c r="M24" s="9">
        <f t="shared" ref="M24" si="16">K27-K24</f>
        <v>-6.7870089999999994</v>
      </c>
      <c r="N24" s="9">
        <f t="shared" ref="N24" si="17">SQRT(L24^2+L27^2)</f>
        <v>0.11021860284963103</v>
      </c>
      <c r="O24" s="34">
        <f t="shared" ref="O24" si="18">$O$6</f>
        <v>-10.681817000000001</v>
      </c>
      <c r="P24" s="9">
        <f t="shared" ref="P24" si="19">M24-O24</f>
        <v>3.8948080000000012</v>
      </c>
      <c r="Q24" s="9">
        <f t="shared" ref="Q24" si="20">N24</f>
        <v>0.11021860284963103</v>
      </c>
      <c r="R24" s="8">
        <f t="shared" ref="R24" si="21">2^(-P24)</f>
        <v>6.7227345709732586E-2</v>
      </c>
      <c r="S24" s="6"/>
    </row>
    <row r="25" spans="1:23" ht="16" x14ac:dyDescent="0.2">
      <c r="B25">
        <v>55</v>
      </c>
      <c r="C25" t="s">
        <v>24</v>
      </c>
      <c r="D25" t="s">
        <v>73</v>
      </c>
      <c r="E25" t="s">
        <v>105</v>
      </c>
      <c r="F25" t="s">
        <v>104</v>
      </c>
      <c r="G25" s="25">
        <v>0.95963149999999997</v>
      </c>
      <c r="H25" s="25">
        <v>0.76807970000000003</v>
      </c>
      <c r="I25" s="25">
        <v>1.1989544999999999</v>
      </c>
      <c r="J25" s="25">
        <v>22.243404388427734</v>
      </c>
      <c r="K25" s="25">
        <v>22.353693</v>
      </c>
      <c r="L25" s="25">
        <v>0.10860281400000001</v>
      </c>
      <c r="M25" s="9"/>
      <c r="N25" s="9"/>
      <c r="O25" s="6"/>
      <c r="P25" s="9"/>
      <c r="Q25" s="9"/>
      <c r="R25" s="8"/>
      <c r="S25" s="6"/>
    </row>
    <row r="26" spans="1:23" ht="16" x14ac:dyDescent="0.2">
      <c r="B26">
        <v>67</v>
      </c>
      <c r="C26" t="s">
        <v>23</v>
      </c>
      <c r="D26" t="s">
        <v>73</v>
      </c>
      <c r="E26" t="s">
        <v>105</v>
      </c>
      <c r="F26" t="s">
        <v>104</v>
      </c>
      <c r="G26" s="25">
        <v>0.95963149999999997</v>
      </c>
      <c r="H26" s="25">
        <v>0.76807970000000003</v>
      </c>
      <c r="I26" s="25">
        <v>1.1989544999999999</v>
      </c>
      <c r="J26" s="25">
        <v>22.357152938842773</v>
      </c>
      <c r="K26" s="25">
        <v>22.353693</v>
      </c>
      <c r="L26" s="25">
        <v>0.10860281400000001</v>
      </c>
      <c r="M26" s="9"/>
      <c r="N26" s="9"/>
      <c r="O26" s="6"/>
      <c r="P26" s="9"/>
      <c r="Q26" s="9"/>
      <c r="R26" s="8"/>
      <c r="S26" s="6"/>
    </row>
    <row r="27" spans="1:23" ht="16" x14ac:dyDescent="0.2">
      <c r="B27">
        <v>47</v>
      </c>
      <c r="C27" t="s">
        <v>5</v>
      </c>
      <c r="D27" t="s">
        <v>73</v>
      </c>
      <c r="E27" t="s">
        <v>106</v>
      </c>
      <c r="F27" t="s">
        <v>104</v>
      </c>
      <c r="G27" s="25">
        <v>7.3923669999999997E-2</v>
      </c>
      <c r="H27" s="25">
        <v>6.1236800000000001E-2</v>
      </c>
      <c r="I27" s="25">
        <v>8.9238970000000001E-2</v>
      </c>
      <c r="J27" s="25">
        <v>15.561888694763184</v>
      </c>
      <c r="K27" s="25">
        <v>15.566684</v>
      </c>
      <c r="L27" s="25">
        <v>1.8803436E-2</v>
      </c>
      <c r="M27" s="9"/>
      <c r="N27" s="9"/>
      <c r="O27" s="6"/>
      <c r="P27" s="9"/>
      <c r="Q27" s="9"/>
      <c r="R27" s="8"/>
      <c r="S27" s="6"/>
      <c r="T27" s="1" t="s">
        <v>1</v>
      </c>
      <c r="U27" s="5"/>
      <c r="V27" s="5"/>
      <c r="W27" s="5"/>
    </row>
    <row r="28" spans="1:23" ht="16" x14ac:dyDescent="0.2">
      <c r="B28">
        <v>59</v>
      </c>
      <c r="C28" t="s">
        <v>14</v>
      </c>
      <c r="D28" t="s">
        <v>73</v>
      </c>
      <c r="E28" t="s">
        <v>106</v>
      </c>
      <c r="F28" t="s">
        <v>104</v>
      </c>
      <c r="G28" s="25">
        <v>7.3923669999999997E-2</v>
      </c>
      <c r="H28" s="25">
        <v>6.1236800000000001E-2</v>
      </c>
      <c r="I28" s="25">
        <v>8.9238970000000001E-2</v>
      </c>
      <c r="J28" s="25">
        <v>15.550742149353027</v>
      </c>
      <c r="K28" s="25">
        <v>15.566684</v>
      </c>
      <c r="L28" s="25">
        <v>1.8803436E-2</v>
      </c>
      <c r="M28" s="9"/>
      <c r="N28" s="6"/>
      <c r="O28" s="6"/>
      <c r="P28" s="6"/>
      <c r="Q28" s="6"/>
      <c r="R28" s="7"/>
      <c r="S28" s="6"/>
      <c r="T28" s="1" t="s">
        <v>1</v>
      </c>
      <c r="U28" s="5"/>
      <c r="V28" s="5"/>
      <c r="W28" s="5"/>
    </row>
    <row r="29" spans="1:23" ht="16" x14ac:dyDescent="0.2">
      <c r="B29">
        <v>71</v>
      </c>
      <c r="C29" t="s">
        <v>13</v>
      </c>
      <c r="D29" t="s">
        <v>73</v>
      </c>
      <c r="E29" t="s">
        <v>106</v>
      </c>
      <c r="F29" t="s">
        <v>104</v>
      </c>
      <c r="G29" s="25">
        <v>7.3923669999999997E-2</v>
      </c>
      <c r="H29" s="25">
        <v>6.1236800000000001E-2</v>
      </c>
      <c r="I29" s="25">
        <v>8.9238970000000001E-2</v>
      </c>
      <c r="J29" s="25">
        <v>15.587420463562012</v>
      </c>
      <c r="K29" s="25">
        <v>15.566684</v>
      </c>
      <c r="L29" s="25">
        <v>1.8803436E-2</v>
      </c>
      <c r="M29" s="9"/>
      <c r="N29" s="6"/>
      <c r="O29" s="12"/>
      <c r="P29" s="6"/>
      <c r="Q29" s="6"/>
      <c r="R29" s="7"/>
      <c r="S29" s="6"/>
      <c r="T29" s="1" t="s">
        <v>1</v>
      </c>
      <c r="U29" s="5"/>
      <c r="V29" s="5"/>
      <c r="W29" s="5"/>
    </row>
    <row r="30" spans="1:23" s="13" customFormat="1" ht="16" x14ac:dyDescent="0.2">
      <c r="A30" s="27" t="s">
        <v>101</v>
      </c>
      <c r="B30">
        <v>40</v>
      </c>
      <c r="C30" t="s">
        <v>4</v>
      </c>
      <c r="D30" t="s">
        <v>42</v>
      </c>
      <c r="E30" t="s">
        <v>103</v>
      </c>
      <c r="F30" t="s">
        <v>104</v>
      </c>
      <c r="G30" t="s">
        <v>1</v>
      </c>
      <c r="H30" t="s">
        <v>1</v>
      </c>
      <c r="I30" t="s">
        <v>1</v>
      </c>
      <c r="J30" s="25">
        <v>24.178768157958984</v>
      </c>
      <c r="K30" s="25">
        <v>24.253820000000001</v>
      </c>
      <c r="L30" s="25">
        <v>8.9558029999999997E-2</v>
      </c>
      <c r="M30" s="9">
        <f t="shared" ref="M30" si="22">K36-K30</f>
        <v>-7.0070340000000009</v>
      </c>
      <c r="N30" s="9">
        <f t="shared" ref="N30" si="23">SQRT(L30^2+L36^2)</f>
        <v>0.10630318198112886</v>
      </c>
      <c r="O30" s="18">
        <f t="shared" ref="O30" si="24">$O$3</f>
        <v>-10.788690000000001</v>
      </c>
      <c r="P30" s="9">
        <f t="shared" ref="P30" si="25">M30-O30</f>
        <v>3.7816559999999999</v>
      </c>
      <c r="Q30" s="9">
        <f t="shared" ref="Q30" si="26">N30</f>
        <v>0.10630318198112886</v>
      </c>
      <c r="R30" s="8">
        <f t="shared" ref="R30" si="27">2^(-P30)</f>
        <v>7.2712338251053263E-2</v>
      </c>
      <c r="S30" s="9">
        <f>LOG(R30,2)</f>
        <v>-3.7816560000000004</v>
      </c>
      <c r="T30" s="13" t="s">
        <v>1</v>
      </c>
    </row>
    <row r="31" spans="1:23" ht="16" x14ac:dyDescent="0.2">
      <c r="A31" s="29" t="s">
        <v>109</v>
      </c>
      <c r="B31">
        <v>52</v>
      </c>
      <c r="C31" t="s">
        <v>30</v>
      </c>
      <c r="D31" t="s">
        <v>42</v>
      </c>
      <c r="E31" t="s">
        <v>103</v>
      </c>
      <c r="F31" t="s">
        <v>104</v>
      </c>
      <c r="G31" t="s">
        <v>1</v>
      </c>
      <c r="H31" t="s">
        <v>1</v>
      </c>
      <c r="I31" t="s">
        <v>1</v>
      </c>
      <c r="J31" s="25">
        <v>24.352958679199219</v>
      </c>
      <c r="K31" s="25">
        <v>24.253820000000001</v>
      </c>
      <c r="L31" s="25">
        <v>8.9558029999999997E-2</v>
      </c>
      <c r="M31" s="9"/>
      <c r="N31" s="9"/>
      <c r="O31" s="6"/>
      <c r="P31" s="9"/>
      <c r="Q31" s="9"/>
      <c r="R31" s="8"/>
      <c r="S31" s="9"/>
      <c r="T31" s="1" t="s">
        <v>1</v>
      </c>
    </row>
    <row r="32" spans="1:23" ht="16" x14ac:dyDescent="0.2">
      <c r="A32" s="29"/>
      <c r="B32">
        <v>64</v>
      </c>
      <c r="C32" t="s">
        <v>29</v>
      </c>
      <c r="D32" t="s">
        <v>42</v>
      </c>
      <c r="E32" t="s">
        <v>103</v>
      </c>
      <c r="F32" t="s">
        <v>104</v>
      </c>
      <c r="G32" t="s">
        <v>1</v>
      </c>
      <c r="H32" t="s">
        <v>1</v>
      </c>
      <c r="I32" t="s">
        <v>1</v>
      </c>
      <c r="J32" s="25">
        <v>24.229736328125</v>
      </c>
      <c r="K32" s="25">
        <v>24.253820000000001</v>
      </c>
      <c r="L32" s="25">
        <v>8.9558029999999997E-2</v>
      </c>
      <c r="M32" s="9"/>
      <c r="N32" s="9"/>
      <c r="O32" s="6"/>
      <c r="P32" s="9"/>
      <c r="Q32" s="9"/>
      <c r="R32" s="8"/>
      <c r="S32" s="9"/>
      <c r="T32" s="1" t="s">
        <v>1</v>
      </c>
    </row>
    <row r="33" spans="1:24" ht="16" x14ac:dyDescent="0.2">
      <c r="A33" s="29"/>
      <c r="B33">
        <v>44</v>
      </c>
      <c r="C33" t="s">
        <v>3</v>
      </c>
      <c r="D33" t="s">
        <v>42</v>
      </c>
      <c r="E33" t="s">
        <v>105</v>
      </c>
      <c r="F33" t="s">
        <v>104</v>
      </c>
      <c r="G33" s="25">
        <v>0.92173505</v>
      </c>
      <c r="H33" s="25">
        <v>0.40272707000000002</v>
      </c>
      <c r="I33" s="25">
        <v>2.1096062999999998</v>
      </c>
      <c r="J33" s="25">
        <v>24.408235549926758</v>
      </c>
      <c r="K33" s="25">
        <v>23.913596999999999</v>
      </c>
      <c r="L33" s="25">
        <v>0.73980389999999996</v>
      </c>
      <c r="M33" s="9">
        <f t="shared" ref="M33" si="28">K36-K33</f>
        <v>-6.6668109999999992</v>
      </c>
      <c r="N33" s="9">
        <f t="shared" ref="N33" si="29">SQRT(L33^2+L36^2)</f>
        <v>0.74201720749389777</v>
      </c>
      <c r="O33" s="34">
        <f t="shared" ref="O33" si="30">$O$6</f>
        <v>-10.681817000000001</v>
      </c>
      <c r="P33" s="9">
        <f t="shared" ref="P33" si="31">M33-O33</f>
        <v>4.0150060000000014</v>
      </c>
      <c r="Q33" s="9">
        <f t="shared" ref="Q33" si="32">N33</f>
        <v>0.74201720749389777</v>
      </c>
      <c r="R33" s="8">
        <f t="shared" ref="R33" si="33">2^(-P33)</f>
        <v>6.1853283784839862E-2</v>
      </c>
      <c r="S33" s="6"/>
    </row>
    <row r="34" spans="1:24" ht="16" x14ac:dyDescent="0.2">
      <c r="A34" s="29"/>
      <c r="B34">
        <v>56</v>
      </c>
      <c r="C34" t="s">
        <v>19</v>
      </c>
      <c r="D34" t="s">
        <v>42</v>
      </c>
      <c r="E34" t="s">
        <v>105</v>
      </c>
      <c r="F34" t="s">
        <v>104</v>
      </c>
      <c r="G34" s="25">
        <v>0.92173505</v>
      </c>
      <c r="H34" s="25">
        <v>0.40272707000000002</v>
      </c>
      <c r="I34" s="25">
        <v>2.1096062999999998</v>
      </c>
      <c r="J34" s="25">
        <v>23.063112258911133</v>
      </c>
      <c r="K34" s="25">
        <v>23.913596999999999</v>
      </c>
      <c r="L34" s="25">
        <v>0.73980389999999996</v>
      </c>
      <c r="M34" s="9"/>
      <c r="N34" s="9"/>
      <c r="O34" s="6"/>
      <c r="P34" s="9"/>
      <c r="Q34" s="9"/>
      <c r="R34" s="8"/>
      <c r="S34" s="6"/>
    </row>
    <row r="35" spans="1:24" ht="16" x14ac:dyDescent="0.2">
      <c r="A35" s="29"/>
      <c r="B35">
        <v>68</v>
      </c>
      <c r="C35" t="s">
        <v>18</v>
      </c>
      <c r="D35" t="s">
        <v>42</v>
      </c>
      <c r="E35" t="s">
        <v>105</v>
      </c>
      <c r="F35" t="s">
        <v>104</v>
      </c>
      <c r="G35" s="25">
        <v>0.92173505</v>
      </c>
      <c r="H35" s="25">
        <v>0.40272707000000002</v>
      </c>
      <c r="I35" s="25">
        <v>2.1096062999999998</v>
      </c>
      <c r="J35" s="25">
        <v>24.269445419311523</v>
      </c>
      <c r="K35" s="25">
        <v>23.913596999999999</v>
      </c>
      <c r="L35" s="25">
        <v>0.73980389999999996</v>
      </c>
      <c r="M35" s="9"/>
      <c r="N35" s="9"/>
      <c r="O35" s="6"/>
      <c r="P35" s="9"/>
      <c r="Q35" s="9"/>
      <c r="R35" s="8"/>
      <c r="S35" s="6"/>
    </row>
    <row r="36" spans="1:24" ht="16" x14ac:dyDescent="0.2">
      <c r="A36" s="29"/>
      <c r="B36">
        <v>48</v>
      </c>
      <c r="C36" t="s">
        <v>2</v>
      </c>
      <c r="D36" t="s">
        <v>42</v>
      </c>
      <c r="E36" t="s">
        <v>106</v>
      </c>
      <c r="F36" t="s">
        <v>104</v>
      </c>
      <c r="G36" s="25">
        <v>6.5328344999999996E-2</v>
      </c>
      <c r="H36" s="25">
        <v>5.8050445999999999E-2</v>
      </c>
      <c r="I36" s="25">
        <v>7.3518689999999998E-2</v>
      </c>
      <c r="J36" s="25">
        <v>17.215734481811523</v>
      </c>
      <c r="K36" s="25">
        <v>17.246786</v>
      </c>
      <c r="L36" s="25">
        <v>5.7268890000000003E-2</v>
      </c>
      <c r="M36" s="9"/>
      <c r="N36" s="9"/>
      <c r="O36" s="6"/>
      <c r="P36" s="9"/>
      <c r="Q36" s="9"/>
      <c r="R36" s="8"/>
      <c r="S36" s="6"/>
      <c r="T36" s="1" t="s">
        <v>1</v>
      </c>
      <c r="U36" s="5"/>
      <c r="V36" s="5"/>
      <c r="W36" s="5"/>
    </row>
    <row r="37" spans="1:24" ht="16" x14ac:dyDescent="0.2">
      <c r="A37" s="29"/>
      <c r="B37">
        <v>60</v>
      </c>
      <c r="C37" t="s">
        <v>9</v>
      </c>
      <c r="D37" t="s">
        <v>42</v>
      </c>
      <c r="E37" t="s">
        <v>106</v>
      </c>
      <c r="F37" t="s">
        <v>104</v>
      </c>
      <c r="G37" s="25">
        <v>6.5328344999999996E-2</v>
      </c>
      <c r="H37" s="25">
        <v>5.8050445999999999E-2</v>
      </c>
      <c r="I37" s="25">
        <v>7.3518689999999998E-2</v>
      </c>
      <c r="J37" s="25">
        <v>17.312873840332031</v>
      </c>
      <c r="K37" s="25">
        <v>17.246786</v>
      </c>
      <c r="L37" s="25">
        <v>5.7268890000000003E-2</v>
      </c>
      <c r="M37" s="9"/>
      <c r="N37" s="6"/>
      <c r="O37" s="6"/>
      <c r="P37" s="6"/>
      <c r="Q37" s="6"/>
      <c r="R37" s="7"/>
      <c r="S37" s="6"/>
      <c r="T37" s="1" t="s">
        <v>1</v>
      </c>
      <c r="U37" s="5"/>
      <c r="V37" s="5"/>
      <c r="W37" s="5"/>
    </row>
    <row r="38" spans="1:24" s="10" customFormat="1" ht="16" x14ac:dyDescent="0.2">
      <c r="A38" s="30"/>
      <c r="B38">
        <v>72</v>
      </c>
      <c r="C38" t="s">
        <v>8</v>
      </c>
      <c r="D38" t="s">
        <v>42</v>
      </c>
      <c r="E38" t="s">
        <v>106</v>
      </c>
      <c r="F38" t="s">
        <v>104</v>
      </c>
      <c r="G38" s="25">
        <v>6.5328344999999996E-2</v>
      </c>
      <c r="H38" s="25">
        <v>5.8050445999999999E-2</v>
      </c>
      <c r="I38" s="25">
        <v>7.3518689999999998E-2</v>
      </c>
      <c r="J38" s="25">
        <v>17.211748123168945</v>
      </c>
      <c r="K38" s="25">
        <v>17.246786</v>
      </c>
      <c r="L38" s="25">
        <v>5.7268890000000003E-2</v>
      </c>
      <c r="M38" s="9"/>
      <c r="N38" s="6"/>
      <c r="O38" s="12"/>
      <c r="P38" s="6"/>
      <c r="Q38" s="6"/>
      <c r="R38" s="7"/>
      <c r="S38" s="12"/>
      <c r="T38" s="10" t="s">
        <v>1</v>
      </c>
      <c r="U38" s="11"/>
      <c r="V38" s="11"/>
      <c r="W38" s="11"/>
    </row>
    <row r="39" spans="1:24" s="35" customFormat="1" ht="16" x14ac:dyDescent="0.2">
      <c r="A39" s="35" t="s">
        <v>110</v>
      </c>
      <c r="B39" s="36">
        <v>73</v>
      </c>
      <c r="C39" s="36" t="s">
        <v>76</v>
      </c>
      <c r="D39" s="40" t="s">
        <v>110</v>
      </c>
      <c r="E39" s="36" t="s">
        <v>103</v>
      </c>
      <c r="F39" s="36" t="s">
        <v>104</v>
      </c>
      <c r="G39" s="36" t="s">
        <v>1</v>
      </c>
      <c r="H39" s="36" t="s">
        <v>1</v>
      </c>
      <c r="I39" s="36" t="s">
        <v>1</v>
      </c>
      <c r="J39" s="23">
        <v>34.559307098388672</v>
      </c>
      <c r="K39" s="23">
        <v>34.559306999999997</v>
      </c>
      <c r="L39" s="40" t="s">
        <v>1</v>
      </c>
      <c r="M39" s="14"/>
      <c r="N39" s="38"/>
      <c r="O39" s="38"/>
      <c r="P39" s="38"/>
      <c r="Q39" s="38"/>
      <c r="R39" s="39"/>
      <c r="S39" s="38"/>
    </row>
    <row r="40" spans="1:24" ht="16" x14ac:dyDescent="0.2">
      <c r="B40">
        <v>77</v>
      </c>
      <c r="C40" t="s">
        <v>64</v>
      </c>
      <c r="D40" s="21" t="s">
        <v>110</v>
      </c>
      <c r="E40" t="s">
        <v>105</v>
      </c>
      <c r="F40" t="s">
        <v>104</v>
      </c>
      <c r="G40" t="s">
        <v>1</v>
      </c>
      <c r="H40" t="s">
        <v>1</v>
      </c>
      <c r="I40" t="s">
        <v>1</v>
      </c>
      <c r="J40" s="21" t="s">
        <v>111</v>
      </c>
      <c r="K40" s="21" t="s">
        <v>1</v>
      </c>
      <c r="L40" s="21" t="s">
        <v>1</v>
      </c>
      <c r="M40" s="9"/>
      <c r="N40" s="6"/>
      <c r="O40" s="6"/>
      <c r="P40" s="9"/>
      <c r="Q40" s="9"/>
      <c r="R40" s="8"/>
      <c r="S40" s="9"/>
    </row>
    <row r="41" spans="1:24" ht="16" x14ac:dyDescent="0.2">
      <c r="B41">
        <v>81</v>
      </c>
      <c r="C41" t="s">
        <v>51</v>
      </c>
      <c r="D41" s="21" t="s">
        <v>110</v>
      </c>
      <c r="E41" t="s">
        <v>106</v>
      </c>
      <c r="F41" t="s">
        <v>104</v>
      </c>
      <c r="G41" t="s">
        <v>1</v>
      </c>
      <c r="H41" t="s">
        <v>1</v>
      </c>
      <c r="I41" t="s">
        <v>1</v>
      </c>
      <c r="J41" s="21" t="s">
        <v>111</v>
      </c>
      <c r="K41" s="21" t="s">
        <v>1</v>
      </c>
      <c r="L41" s="21" t="s">
        <v>1</v>
      </c>
      <c r="M41" s="9"/>
      <c r="N41" s="6"/>
      <c r="O41" s="6"/>
      <c r="P41" s="9"/>
      <c r="Q41" s="9"/>
      <c r="R41" s="8"/>
      <c r="S41" s="9"/>
    </row>
    <row r="42" spans="1:24" x14ac:dyDescent="0.15">
      <c r="M42" s="9"/>
      <c r="N42" s="6"/>
    </row>
    <row r="43" spans="1:24" x14ac:dyDescent="0.15">
      <c r="M43" s="9"/>
      <c r="N43" s="6"/>
    </row>
    <row r="44" spans="1:24" x14ac:dyDescent="0.15">
      <c r="M44" s="9"/>
      <c r="N44" s="6"/>
    </row>
    <row r="46" spans="1:24" s="10" customFormat="1" x14ac:dyDescent="0.15">
      <c r="A46" s="2"/>
      <c r="B46" s="1"/>
      <c r="C46" s="1"/>
      <c r="D46" s="15"/>
      <c r="E46" s="1"/>
      <c r="F46" s="1"/>
      <c r="G46" s="1"/>
      <c r="H46" s="1"/>
      <c r="I46" s="1"/>
      <c r="J46" s="24"/>
      <c r="K46" s="24"/>
      <c r="L46" s="15"/>
      <c r="M46" s="2"/>
      <c r="N46" s="2"/>
      <c r="O46" s="2"/>
      <c r="P46" s="2"/>
      <c r="Q46" s="2"/>
      <c r="R46" s="3"/>
      <c r="S46" s="2"/>
      <c r="T46" s="1"/>
      <c r="U46" s="1"/>
      <c r="V46" s="1"/>
      <c r="W46" s="1"/>
      <c r="X46" s="1"/>
    </row>
    <row r="47" spans="1:24" s="13" customFormat="1" x14ac:dyDescent="0.15">
      <c r="A47" s="2"/>
      <c r="B47" s="1"/>
      <c r="C47" s="1"/>
      <c r="D47" s="15"/>
      <c r="E47" s="1"/>
      <c r="F47" s="1"/>
      <c r="G47" s="1"/>
      <c r="H47" s="1"/>
      <c r="I47" s="1"/>
      <c r="J47" s="24"/>
      <c r="K47" s="24"/>
      <c r="L47" s="15"/>
      <c r="M47" s="2"/>
      <c r="N47" s="2"/>
      <c r="O47" s="2"/>
      <c r="P47" s="2"/>
      <c r="Q47" s="2"/>
      <c r="R47" s="3"/>
      <c r="S47" s="2"/>
      <c r="T47" s="1"/>
      <c r="U47" s="1"/>
      <c r="V47" s="1"/>
      <c r="W47" s="1"/>
      <c r="X47" s="1"/>
    </row>
    <row r="52" spans="1:24" s="10" customFormat="1" x14ac:dyDescent="0.15">
      <c r="A52" s="2"/>
      <c r="B52" s="1"/>
      <c r="C52" s="1"/>
      <c r="D52" s="15"/>
      <c r="E52" s="1"/>
      <c r="F52" s="1"/>
      <c r="G52" s="1"/>
      <c r="H52" s="1"/>
      <c r="I52" s="1"/>
      <c r="J52" s="24"/>
      <c r="K52" s="24"/>
      <c r="L52" s="15"/>
      <c r="M52" s="2"/>
      <c r="N52" s="2"/>
      <c r="O52" s="2"/>
      <c r="P52" s="2"/>
      <c r="Q52" s="2"/>
      <c r="R52" s="3"/>
      <c r="S52" s="2"/>
      <c r="T52" s="1"/>
      <c r="U52" s="1"/>
      <c r="V52" s="1"/>
      <c r="W52" s="1"/>
      <c r="X52" s="1"/>
    </row>
    <row r="53" spans="1:24" s="13" customFormat="1" x14ac:dyDescent="0.15">
      <c r="A53" s="2"/>
      <c r="B53" s="1"/>
      <c r="C53" s="1"/>
      <c r="D53" s="15"/>
      <c r="E53" s="1"/>
      <c r="F53" s="1"/>
      <c r="G53" s="1"/>
      <c r="H53" s="1"/>
      <c r="I53" s="1"/>
      <c r="J53" s="24"/>
      <c r="K53" s="24"/>
      <c r="L53" s="15"/>
      <c r="M53" s="2"/>
      <c r="N53" s="2"/>
      <c r="O53" s="2"/>
      <c r="P53" s="2"/>
      <c r="Q53" s="2"/>
      <c r="R53" s="3"/>
      <c r="S53" s="2"/>
      <c r="T53" s="1"/>
      <c r="U53" s="1"/>
      <c r="V53" s="1"/>
      <c r="W53" s="1"/>
      <c r="X53" s="1"/>
    </row>
    <row r="58" spans="1:24" s="10" customFormat="1" x14ac:dyDescent="0.15">
      <c r="A58" s="2"/>
      <c r="B58" s="1"/>
      <c r="C58" s="1"/>
      <c r="D58" s="15"/>
      <c r="E58" s="1"/>
      <c r="F58" s="1"/>
      <c r="G58" s="1"/>
      <c r="H58" s="1"/>
      <c r="I58" s="1"/>
      <c r="J58" s="24"/>
      <c r="K58" s="24"/>
      <c r="L58" s="15"/>
      <c r="M58" s="2"/>
      <c r="N58" s="2"/>
      <c r="O58" s="2"/>
      <c r="P58" s="2"/>
      <c r="Q58" s="2"/>
      <c r="R58" s="3"/>
      <c r="S58" s="2"/>
      <c r="T58" s="1"/>
      <c r="U58" s="1"/>
      <c r="V58" s="1"/>
      <c r="W58" s="1"/>
      <c r="X58" s="1"/>
    </row>
  </sheetData>
  <mergeCells count="2">
    <mergeCell ref="G1:L1"/>
    <mergeCell ref="M1:P1"/>
  </mergeCells>
  <pageMargins left="0.75" right="0.75" top="1" bottom="1" header="0.5" footer="0.5"/>
  <pageSetup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D85DA-1F33-D74A-A04A-AEB4E84EF58A}">
  <dimension ref="A1:X58"/>
  <sheetViews>
    <sheetView zoomScale="137" zoomScaleNormal="100" workbookViewId="0">
      <selection activeCell="M3" sqref="M3"/>
    </sheetView>
  </sheetViews>
  <sheetFormatPr baseColWidth="10" defaultColWidth="8.83203125" defaultRowHeight="13" x14ac:dyDescent="0.15"/>
  <cols>
    <col min="1" max="1" width="26.6640625" style="2" customWidth="1"/>
    <col min="2" max="2" width="10.5" style="1" customWidth="1"/>
    <col min="3" max="3" width="11" style="1" bestFit="1" customWidth="1"/>
    <col min="4" max="4" width="12" style="15" bestFit="1" customWidth="1"/>
    <col min="5" max="5" width="11.1640625" style="1" bestFit="1" customWidth="1"/>
    <col min="6" max="6" width="11.1640625" style="1" customWidth="1"/>
    <col min="7" max="7" width="10" style="1" customWidth="1"/>
    <col min="8" max="8" width="6.83203125" style="1" customWidth="1"/>
    <col min="9" max="9" width="7.33203125" style="1" customWidth="1"/>
    <col min="10" max="10" width="6.6640625" style="24" bestFit="1" customWidth="1"/>
    <col min="11" max="11" width="7.6640625" style="24" bestFit="1" customWidth="1"/>
    <col min="12" max="12" width="5.6640625" style="15" bestFit="1" customWidth="1"/>
    <col min="13" max="14" width="10.83203125" style="2" customWidth="1"/>
    <col min="15" max="17" width="12.1640625" style="2" customWidth="1"/>
    <col min="18" max="18" width="12.1640625" style="3" customWidth="1"/>
    <col min="19" max="19" width="12.1640625" style="2" customWidth="1"/>
    <col min="20" max="20" width="7.33203125" style="1" bestFit="1" customWidth="1"/>
    <col min="21" max="21" width="12.1640625" style="1" bestFit="1" customWidth="1"/>
    <col min="22" max="22" width="10.1640625" style="1" bestFit="1" customWidth="1"/>
    <col min="23" max="23" width="11.83203125" style="1" bestFit="1" customWidth="1"/>
    <col min="24" max="16384" width="8.83203125" style="1"/>
  </cols>
  <sheetData>
    <row r="1" spans="1:23" x14ac:dyDescent="0.15">
      <c r="G1" s="49" t="s">
        <v>112</v>
      </c>
      <c r="H1" s="49"/>
      <c r="I1" s="49"/>
      <c r="J1" s="49"/>
      <c r="K1" s="49"/>
      <c r="L1" s="49"/>
      <c r="M1" s="50" t="s">
        <v>113</v>
      </c>
      <c r="N1" s="50"/>
      <c r="O1" s="50"/>
      <c r="P1" s="50"/>
      <c r="Q1" s="32"/>
    </row>
    <row r="2" spans="1:23" x14ac:dyDescent="0.15">
      <c r="A2" s="22" t="s">
        <v>97</v>
      </c>
      <c r="B2" s="1" t="s">
        <v>99</v>
      </c>
      <c r="C2" s="1" t="s">
        <v>98</v>
      </c>
      <c r="D2" s="15" t="s">
        <v>96</v>
      </c>
      <c r="E2" s="1" t="s">
        <v>95</v>
      </c>
      <c r="F2" s="1" t="s">
        <v>100</v>
      </c>
      <c r="G2" s="4" t="s">
        <v>94</v>
      </c>
      <c r="H2" s="1" t="s">
        <v>93</v>
      </c>
      <c r="I2" s="1" t="s">
        <v>92</v>
      </c>
      <c r="J2" s="24" t="s">
        <v>91</v>
      </c>
      <c r="K2" s="24" t="s">
        <v>90</v>
      </c>
      <c r="L2" s="15" t="s">
        <v>89</v>
      </c>
      <c r="M2" s="33" t="s">
        <v>115</v>
      </c>
      <c r="N2" s="2" t="s">
        <v>117</v>
      </c>
      <c r="O2" s="2" t="s">
        <v>116</v>
      </c>
      <c r="P2" s="33" t="s">
        <v>88</v>
      </c>
      <c r="Q2" s="2" t="s">
        <v>118</v>
      </c>
      <c r="R2" s="3" t="s">
        <v>87</v>
      </c>
      <c r="S2" s="2" t="s">
        <v>86</v>
      </c>
      <c r="T2" s="1" t="s">
        <v>85</v>
      </c>
      <c r="U2" s="1" t="s">
        <v>84</v>
      </c>
      <c r="V2" s="1" t="s">
        <v>83</v>
      </c>
      <c r="W2" s="1" t="s">
        <v>82</v>
      </c>
    </row>
    <row r="3" spans="1:23" s="13" customFormat="1" ht="16" x14ac:dyDescent="0.2">
      <c r="A3" s="19" t="s">
        <v>101</v>
      </c>
      <c r="B3">
        <v>1</v>
      </c>
      <c r="C3" t="s">
        <v>81</v>
      </c>
      <c r="D3" t="s">
        <v>39</v>
      </c>
      <c r="E3" t="s">
        <v>103</v>
      </c>
      <c r="F3" t="s">
        <v>104</v>
      </c>
      <c r="G3" t="s">
        <v>1</v>
      </c>
      <c r="H3" t="s">
        <v>1</v>
      </c>
      <c r="I3" t="s">
        <v>1</v>
      </c>
      <c r="J3" s="25">
        <v>25.568601608276367</v>
      </c>
      <c r="K3" s="25">
        <v>25.549374</v>
      </c>
      <c r="L3" s="25">
        <v>2.719382E-2</v>
      </c>
      <c r="M3" s="9">
        <f>K10-K3</f>
        <v>-11.475633999999999</v>
      </c>
      <c r="N3" s="9">
        <f>SQRT(L3^2+L10^2)</f>
        <v>9.6449287771892336E-2</v>
      </c>
      <c r="O3" s="18">
        <f>M3</f>
        <v>-11.475633999999999</v>
      </c>
      <c r="P3" s="9">
        <f>M3-O3</f>
        <v>0</v>
      </c>
      <c r="Q3" s="9">
        <f>N3</f>
        <v>9.6449287771892336E-2</v>
      </c>
      <c r="R3" s="8">
        <f>2^(-P3)</f>
        <v>1</v>
      </c>
      <c r="S3" s="9">
        <f>LOG(R3,2)</f>
        <v>0</v>
      </c>
      <c r="T3" s="13" t="s">
        <v>1</v>
      </c>
    </row>
    <row r="4" spans="1:23" ht="16" x14ac:dyDescent="0.2">
      <c r="A4" s="20" t="s">
        <v>102</v>
      </c>
      <c r="B4">
        <v>13</v>
      </c>
      <c r="C4" t="s">
        <v>80</v>
      </c>
      <c r="D4" t="s">
        <v>39</v>
      </c>
      <c r="E4" t="s">
        <v>103</v>
      </c>
      <c r="F4" t="s">
        <v>104</v>
      </c>
      <c r="G4" t="s">
        <v>1</v>
      </c>
      <c r="H4" t="s">
        <v>1</v>
      </c>
      <c r="I4" t="s">
        <v>1</v>
      </c>
      <c r="J4" s="25">
        <v>25.530143737792969</v>
      </c>
      <c r="K4" s="25">
        <v>25.549374</v>
      </c>
      <c r="L4" s="25">
        <v>2.719382E-2</v>
      </c>
      <c r="M4" s="9"/>
      <c r="N4" s="9"/>
      <c r="O4" s="9"/>
      <c r="P4" s="9"/>
      <c r="Q4" s="9"/>
      <c r="R4" s="8"/>
      <c r="S4" s="9"/>
      <c r="T4" s="1" t="s">
        <v>1</v>
      </c>
    </row>
    <row r="5" spans="1:23" ht="16" x14ac:dyDescent="0.2">
      <c r="A5" s="2" t="s">
        <v>114</v>
      </c>
      <c r="B5"/>
      <c r="C5"/>
      <c r="D5"/>
      <c r="E5"/>
      <c r="F5"/>
      <c r="G5"/>
      <c r="H5"/>
      <c r="I5"/>
      <c r="J5" s="25"/>
      <c r="K5" s="25"/>
      <c r="L5" s="25"/>
      <c r="M5" s="9"/>
      <c r="N5" s="9"/>
      <c r="O5" s="9"/>
      <c r="P5" s="9"/>
      <c r="Q5" s="9"/>
      <c r="R5" s="8"/>
      <c r="S5" s="9"/>
    </row>
    <row r="6" spans="1:23" ht="16" x14ac:dyDescent="0.2">
      <c r="B6">
        <v>5</v>
      </c>
      <c r="C6" t="s">
        <v>69</v>
      </c>
      <c r="D6" t="s">
        <v>39</v>
      </c>
      <c r="E6" t="s">
        <v>105</v>
      </c>
      <c r="F6" t="s">
        <v>104</v>
      </c>
      <c r="G6" s="25">
        <v>1</v>
      </c>
      <c r="H6" s="25">
        <v>0.89941596999999995</v>
      </c>
      <c r="I6" s="25">
        <v>1.1118326000000001</v>
      </c>
      <c r="J6" s="25">
        <v>25.439643859863281</v>
      </c>
      <c r="K6" s="25">
        <v>25.366143999999998</v>
      </c>
      <c r="L6" s="25">
        <v>7.6283970000000006E-2</v>
      </c>
      <c r="M6" s="9">
        <f>K10-K7</f>
        <v>-11.292403999999998</v>
      </c>
      <c r="N6" s="9">
        <f>SQRT(L7^2+L10^2)</f>
        <v>0.11992583268201143</v>
      </c>
      <c r="O6" s="18">
        <f>M6</f>
        <v>-11.292403999999998</v>
      </c>
      <c r="P6" s="9">
        <f>M6-O6</f>
        <v>0</v>
      </c>
      <c r="Q6" s="9">
        <f>N6</f>
        <v>0.11992583268201143</v>
      </c>
      <c r="R6" s="8">
        <f>2^(-P6)</f>
        <v>1</v>
      </c>
      <c r="S6" s="9"/>
    </row>
    <row r="7" spans="1:23" ht="16" x14ac:dyDescent="0.2">
      <c r="B7">
        <v>17</v>
      </c>
      <c r="C7" t="s">
        <v>68</v>
      </c>
      <c r="D7" t="s">
        <v>39</v>
      </c>
      <c r="E7" t="s">
        <v>105</v>
      </c>
      <c r="F7" t="s">
        <v>104</v>
      </c>
      <c r="G7" s="25">
        <v>1</v>
      </c>
      <c r="H7" s="25">
        <v>0.89941596999999995</v>
      </c>
      <c r="I7" s="25">
        <v>1.1118326000000001</v>
      </c>
      <c r="J7" s="25">
        <v>25.371437072753906</v>
      </c>
      <c r="K7" s="25">
        <v>25.366143999999998</v>
      </c>
      <c r="L7" s="25">
        <v>7.6283970000000006E-2</v>
      </c>
      <c r="M7" s="9"/>
      <c r="N7" s="9"/>
      <c r="O7" s="9"/>
      <c r="P7" s="9"/>
      <c r="Q7" s="9"/>
      <c r="R7" s="8"/>
      <c r="S7" s="9"/>
    </row>
    <row r="8" spans="1:23" ht="16" x14ac:dyDescent="0.2">
      <c r="B8">
        <v>29</v>
      </c>
      <c r="C8" t="s">
        <v>67</v>
      </c>
      <c r="D8" t="s">
        <v>39</v>
      </c>
      <c r="E8" t="s">
        <v>105</v>
      </c>
      <c r="F8" t="s">
        <v>104</v>
      </c>
      <c r="G8" s="25">
        <v>1</v>
      </c>
      <c r="H8" s="25">
        <v>0.89941596999999995</v>
      </c>
      <c r="I8" s="25">
        <v>1.1118326000000001</v>
      </c>
      <c r="J8" s="25">
        <v>25.287351608276367</v>
      </c>
      <c r="K8" s="25">
        <v>25.366143999999998</v>
      </c>
      <c r="L8" s="25">
        <v>7.6283970000000006E-2</v>
      </c>
      <c r="M8" s="9"/>
      <c r="N8" s="9"/>
      <c r="O8" s="9"/>
      <c r="P8" s="9"/>
      <c r="Q8" s="9"/>
      <c r="R8" s="8"/>
      <c r="S8" s="9"/>
    </row>
    <row r="9" spans="1:23" ht="16" x14ac:dyDescent="0.2">
      <c r="B9">
        <v>9</v>
      </c>
      <c r="C9" t="s">
        <v>56</v>
      </c>
      <c r="D9" t="s">
        <v>39</v>
      </c>
      <c r="E9" t="s">
        <v>106</v>
      </c>
      <c r="F9" t="s">
        <v>104</v>
      </c>
      <c r="G9" s="25">
        <v>1</v>
      </c>
      <c r="H9" s="25">
        <v>0.81595373000000004</v>
      </c>
      <c r="I9" s="25">
        <v>1.2255596</v>
      </c>
      <c r="J9" s="25">
        <v>14.13917350769043</v>
      </c>
      <c r="K9" s="25">
        <v>14.073740000000001</v>
      </c>
      <c r="L9" s="25">
        <v>9.2536270000000004E-2</v>
      </c>
      <c r="M9" s="9"/>
      <c r="N9" s="9"/>
      <c r="O9" s="9"/>
      <c r="P9" s="9"/>
      <c r="Q9" s="9"/>
      <c r="R9" s="8"/>
      <c r="S9" s="9"/>
      <c r="T9" s="1" t="s">
        <v>1</v>
      </c>
    </row>
    <row r="10" spans="1:23" ht="16" x14ac:dyDescent="0.2">
      <c r="B10">
        <v>21</v>
      </c>
      <c r="C10" t="s">
        <v>55</v>
      </c>
      <c r="D10" t="s">
        <v>39</v>
      </c>
      <c r="E10" t="s">
        <v>106</v>
      </c>
      <c r="F10" t="s">
        <v>104</v>
      </c>
      <c r="G10" s="25">
        <v>1</v>
      </c>
      <c r="H10" s="25">
        <v>0.81595373000000004</v>
      </c>
      <c r="I10" s="25">
        <v>1.2255596</v>
      </c>
      <c r="J10" s="25">
        <v>14.008307456970215</v>
      </c>
      <c r="K10" s="25">
        <v>14.073740000000001</v>
      </c>
      <c r="L10" s="25">
        <v>9.2536270000000004E-2</v>
      </c>
      <c r="M10" s="9"/>
      <c r="N10" s="6"/>
      <c r="O10" s="6"/>
      <c r="P10" s="6"/>
      <c r="Q10" s="6"/>
      <c r="R10" s="6"/>
      <c r="S10" s="6"/>
      <c r="U10" s="5"/>
      <c r="V10" s="5"/>
      <c r="W10" s="5"/>
    </row>
    <row r="11" spans="1:23" ht="16" x14ac:dyDescent="0.2">
      <c r="B11"/>
      <c r="C11"/>
      <c r="D11"/>
      <c r="E11"/>
      <c r="F11"/>
      <c r="G11"/>
      <c r="H11"/>
      <c r="I11"/>
      <c r="J11"/>
      <c r="K11" s="25"/>
      <c r="L11" s="25"/>
      <c r="M11" s="9"/>
      <c r="N11" s="6"/>
      <c r="O11" s="6"/>
      <c r="P11" s="6"/>
      <c r="Q11" s="6"/>
      <c r="R11" s="6"/>
      <c r="S11" s="6"/>
      <c r="U11" s="5"/>
      <c r="V11" s="5"/>
      <c r="W11" s="5"/>
    </row>
    <row r="12" spans="1:23" s="13" customFormat="1" ht="16" x14ac:dyDescent="0.2">
      <c r="A12" s="27" t="s">
        <v>101</v>
      </c>
      <c r="B12">
        <v>2</v>
      </c>
      <c r="C12" t="s">
        <v>75</v>
      </c>
      <c r="D12" t="s">
        <v>38</v>
      </c>
      <c r="E12" t="s">
        <v>103</v>
      </c>
      <c r="F12" t="s">
        <v>104</v>
      </c>
      <c r="G12" t="s">
        <v>1</v>
      </c>
      <c r="H12" t="s">
        <v>1</v>
      </c>
      <c r="I12" t="s">
        <v>1</v>
      </c>
      <c r="J12" s="25">
        <v>25.300352096557617</v>
      </c>
      <c r="K12" s="25">
        <v>23.958046</v>
      </c>
      <c r="L12" s="25">
        <v>2.3624651000000001</v>
      </c>
      <c r="M12" s="9">
        <f>K18-K12</f>
        <v>-8.4006239999999988</v>
      </c>
      <c r="N12" s="9">
        <f>SQRT(L12^2+L18^2)</f>
        <v>2.3643730593854353</v>
      </c>
      <c r="O12" s="18">
        <f>$O$3</f>
        <v>-11.475633999999999</v>
      </c>
      <c r="P12" s="9">
        <f t="shared" ref="P12" si="0">M12-O12</f>
        <v>3.0750100000000007</v>
      </c>
      <c r="Q12" s="9">
        <f t="shared" ref="Q12" si="1">N12</f>
        <v>2.3643730593854353</v>
      </c>
      <c r="R12" s="8">
        <f t="shared" ref="R12" si="2">2^(-P12)</f>
        <v>0.1186669425793974</v>
      </c>
      <c r="S12" s="9">
        <f>LOG(R12,2)</f>
        <v>-3.0750100000000007</v>
      </c>
      <c r="T12" s="13" t="s">
        <v>1</v>
      </c>
    </row>
    <row r="13" spans="1:23" ht="16" x14ac:dyDescent="0.2">
      <c r="A13" s="29" t="s">
        <v>107</v>
      </c>
      <c r="B13">
        <v>14</v>
      </c>
      <c r="C13" t="s">
        <v>74</v>
      </c>
      <c r="D13" t="s">
        <v>38</v>
      </c>
      <c r="E13" t="s">
        <v>103</v>
      </c>
      <c r="F13" t="s">
        <v>104</v>
      </c>
      <c r="G13" t="s">
        <v>1</v>
      </c>
      <c r="H13" t="s">
        <v>1</v>
      </c>
      <c r="I13" t="s">
        <v>1</v>
      </c>
      <c r="J13" s="25">
        <v>25.343563079833984</v>
      </c>
      <c r="K13" s="25">
        <v>23.958046</v>
      </c>
      <c r="L13" s="25">
        <v>2.3624651000000001</v>
      </c>
      <c r="M13" s="9"/>
      <c r="N13" s="9"/>
      <c r="O13" s="6"/>
      <c r="P13" s="9"/>
      <c r="Q13" s="9"/>
      <c r="R13" s="8"/>
      <c r="S13" s="9"/>
      <c r="T13" s="1" t="s">
        <v>1</v>
      </c>
    </row>
    <row r="14" spans="1:23" ht="16" x14ac:dyDescent="0.2">
      <c r="A14" s="29"/>
      <c r="B14">
        <v>26</v>
      </c>
      <c r="C14" t="s">
        <v>73</v>
      </c>
      <c r="D14" t="s">
        <v>38</v>
      </c>
      <c r="E14" t="s">
        <v>103</v>
      </c>
      <c r="F14" t="s">
        <v>104</v>
      </c>
      <c r="G14" t="s">
        <v>1</v>
      </c>
      <c r="H14" t="s">
        <v>1</v>
      </c>
      <c r="I14" t="s">
        <v>1</v>
      </c>
      <c r="J14" s="25">
        <v>21.230218887329102</v>
      </c>
      <c r="K14" s="25">
        <v>23.958046</v>
      </c>
      <c r="L14" s="25">
        <v>2.3624651000000001</v>
      </c>
      <c r="M14" s="9"/>
      <c r="N14" s="9"/>
      <c r="O14" s="6"/>
      <c r="P14" s="9"/>
      <c r="Q14" s="9"/>
      <c r="R14" s="8"/>
      <c r="S14" s="9"/>
      <c r="T14" s="1" t="s">
        <v>1</v>
      </c>
    </row>
    <row r="15" spans="1:23" ht="16" x14ac:dyDescent="0.2">
      <c r="A15" s="29"/>
      <c r="B15">
        <v>6</v>
      </c>
      <c r="C15" t="s">
        <v>62</v>
      </c>
      <c r="D15" t="s">
        <v>38</v>
      </c>
      <c r="E15" t="s">
        <v>105</v>
      </c>
      <c r="F15" t="s">
        <v>104</v>
      </c>
      <c r="G15" s="25">
        <v>0.34612745</v>
      </c>
      <c r="H15" s="25">
        <v>2.4977358000000002E-2</v>
      </c>
      <c r="I15" s="25">
        <v>4.7965125999999998</v>
      </c>
      <c r="J15" s="25">
        <v>25.195789337158203</v>
      </c>
      <c r="K15" s="25">
        <v>25.305440000000001</v>
      </c>
      <c r="L15" s="25">
        <v>0.12878954000000001</v>
      </c>
      <c r="M15" s="9">
        <f>K18-K15</f>
        <v>-9.7480180000000001</v>
      </c>
      <c r="N15" s="9">
        <f>SQRT(L15^2+L18^2)</f>
        <v>0.16001675175756974</v>
      </c>
      <c r="O15" s="34">
        <f>$O$6</f>
        <v>-11.292403999999998</v>
      </c>
      <c r="P15" s="9">
        <f t="shared" ref="P15" si="3">M15-O15</f>
        <v>1.5443859999999976</v>
      </c>
      <c r="Q15" s="9">
        <f t="shared" ref="Q15" si="4">N15</f>
        <v>0.16001675175756974</v>
      </c>
      <c r="R15" s="8">
        <f t="shared" ref="R15" si="5">2^(-P15)</f>
        <v>0.34284158096066364</v>
      </c>
      <c r="S15" s="6"/>
    </row>
    <row r="16" spans="1:23" ht="16" x14ac:dyDescent="0.2">
      <c r="A16" s="29"/>
      <c r="B16">
        <v>18</v>
      </c>
      <c r="C16" t="s">
        <v>61</v>
      </c>
      <c r="D16" t="s">
        <v>38</v>
      </c>
      <c r="E16" t="s">
        <v>105</v>
      </c>
      <c r="F16" t="s">
        <v>104</v>
      </c>
      <c r="G16" s="25">
        <v>0.34612745</v>
      </c>
      <c r="H16" s="25">
        <v>2.4977358000000002E-2</v>
      </c>
      <c r="I16" s="25">
        <v>4.7965125999999998</v>
      </c>
      <c r="J16" s="25">
        <v>25.273265838623047</v>
      </c>
      <c r="K16" s="25">
        <v>25.305440000000001</v>
      </c>
      <c r="L16" s="25">
        <v>0.12878954000000001</v>
      </c>
      <c r="M16" s="9"/>
      <c r="N16" s="9"/>
      <c r="O16" s="6"/>
      <c r="P16" s="9"/>
      <c r="Q16" s="9"/>
      <c r="R16" s="8"/>
      <c r="S16" s="6"/>
    </row>
    <row r="17" spans="1:23" ht="16" x14ac:dyDescent="0.2">
      <c r="A17" s="29"/>
      <c r="B17">
        <v>30</v>
      </c>
      <c r="C17" t="s">
        <v>60</v>
      </c>
      <c r="D17" t="s">
        <v>38</v>
      </c>
      <c r="E17" t="s">
        <v>105</v>
      </c>
      <c r="F17" t="s">
        <v>104</v>
      </c>
      <c r="G17" s="25">
        <v>0.34612745</v>
      </c>
      <c r="H17" s="25">
        <v>2.4977358000000002E-2</v>
      </c>
      <c r="I17" s="25">
        <v>4.7965125999999998</v>
      </c>
      <c r="J17" s="25">
        <v>25.447267532348633</v>
      </c>
      <c r="K17" s="25">
        <v>25.305440000000001</v>
      </c>
      <c r="L17" s="25">
        <v>0.12878954000000001</v>
      </c>
      <c r="M17" s="9"/>
      <c r="N17" s="9"/>
      <c r="O17" s="6"/>
      <c r="P17" s="9"/>
      <c r="Q17" s="9"/>
      <c r="R17" s="8"/>
      <c r="S17" s="6"/>
    </row>
    <row r="18" spans="1:23" ht="16" x14ac:dyDescent="0.2">
      <c r="A18" s="29"/>
      <c r="B18">
        <v>10</v>
      </c>
      <c r="C18" t="s">
        <v>50</v>
      </c>
      <c r="D18" t="s">
        <v>38</v>
      </c>
      <c r="E18" t="s">
        <v>106</v>
      </c>
      <c r="F18" t="s">
        <v>104</v>
      </c>
      <c r="G18" s="25">
        <v>0.11866709</v>
      </c>
      <c r="H18" s="25">
        <v>8.5785280000000002E-3</v>
      </c>
      <c r="I18" s="25">
        <v>1.6415261000000001</v>
      </c>
      <c r="J18" s="25">
        <v>15.49969482421875</v>
      </c>
      <c r="K18" s="25">
        <v>15.557422000000001</v>
      </c>
      <c r="L18" s="25">
        <v>9.4966389999999998E-2</v>
      </c>
      <c r="M18" s="9"/>
      <c r="N18" s="9"/>
      <c r="O18" s="6"/>
      <c r="P18" s="9"/>
      <c r="Q18" s="9"/>
      <c r="R18" s="8"/>
      <c r="S18" s="6"/>
      <c r="T18" s="1" t="s">
        <v>1</v>
      </c>
      <c r="U18" s="5"/>
      <c r="V18" s="5"/>
      <c r="W18" s="5"/>
    </row>
    <row r="19" spans="1:23" ht="16" x14ac:dyDescent="0.2">
      <c r="A19" s="29"/>
      <c r="B19">
        <v>22</v>
      </c>
      <c r="C19" t="s">
        <v>49</v>
      </c>
      <c r="D19" t="s">
        <v>38</v>
      </c>
      <c r="E19" t="s">
        <v>106</v>
      </c>
      <c r="F19" t="s">
        <v>104</v>
      </c>
      <c r="G19" s="25">
        <v>0.11866709</v>
      </c>
      <c r="H19" s="25">
        <v>8.5785280000000002E-3</v>
      </c>
      <c r="I19" s="25">
        <v>1.6415261000000001</v>
      </c>
      <c r="J19" s="25">
        <v>15.667026519775391</v>
      </c>
      <c r="K19" s="25">
        <v>15.557422000000001</v>
      </c>
      <c r="L19" s="25">
        <v>9.4966389999999998E-2</v>
      </c>
      <c r="M19" s="9"/>
      <c r="N19" s="6"/>
      <c r="O19" s="6"/>
      <c r="P19" s="6"/>
      <c r="Q19" s="6"/>
      <c r="R19" s="7"/>
      <c r="S19" s="6"/>
      <c r="T19" s="1" t="s">
        <v>1</v>
      </c>
      <c r="U19" s="5"/>
      <c r="V19" s="5"/>
      <c r="W19" s="5"/>
    </row>
    <row r="20" spans="1:23" s="10" customFormat="1" ht="16" x14ac:dyDescent="0.2">
      <c r="A20" s="30"/>
      <c r="B20">
        <v>34</v>
      </c>
      <c r="C20" t="s">
        <v>48</v>
      </c>
      <c r="D20" t="s">
        <v>38</v>
      </c>
      <c r="E20" t="s">
        <v>106</v>
      </c>
      <c r="F20" t="s">
        <v>104</v>
      </c>
      <c r="G20" s="25">
        <v>0.11866709</v>
      </c>
      <c r="H20" s="25">
        <v>8.5785280000000002E-3</v>
      </c>
      <c r="I20" s="25">
        <v>1.6415261000000001</v>
      </c>
      <c r="J20" s="25">
        <v>15.50554084777832</v>
      </c>
      <c r="K20" s="25">
        <v>15.557422000000001</v>
      </c>
      <c r="L20" s="25">
        <v>9.4966389999999998E-2</v>
      </c>
      <c r="M20" s="9"/>
      <c r="N20" s="6"/>
      <c r="O20" s="12"/>
      <c r="P20" s="6"/>
      <c r="Q20" s="6"/>
      <c r="R20" s="7"/>
      <c r="S20" s="12"/>
      <c r="T20" s="10" t="s">
        <v>1</v>
      </c>
      <c r="U20" s="11"/>
      <c r="V20" s="11"/>
      <c r="W20" s="11"/>
    </row>
    <row r="21" spans="1:23" ht="16" x14ac:dyDescent="0.2">
      <c r="A21" s="2" t="s">
        <v>101</v>
      </c>
      <c r="B21">
        <v>3</v>
      </c>
      <c r="C21" t="s">
        <v>39</v>
      </c>
      <c r="D21" t="s">
        <v>37</v>
      </c>
      <c r="E21" t="s">
        <v>103</v>
      </c>
      <c r="F21" t="s">
        <v>104</v>
      </c>
      <c r="G21" t="s">
        <v>1</v>
      </c>
      <c r="H21" t="s">
        <v>1</v>
      </c>
      <c r="I21" t="s">
        <v>1</v>
      </c>
      <c r="J21" s="25">
        <v>22.514738082885742</v>
      </c>
      <c r="K21" s="25">
        <v>22.369790999999999</v>
      </c>
      <c r="L21" s="25">
        <v>0.12552685999999999</v>
      </c>
      <c r="M21" s="9">
        <f>K27-K21</f>
        <v>-7.4029039999999995</v>
      </c>
      <c r="N21" s="9">
        <f>SQRT(L21^2+L27^2)</f>
        <v>0.18530434529714757</v>
      </c>
      <c r="O21" s="18">
        <f t="shared" ref="O21" si="6">$O$3</f>
        <v>-11.475633999999999</v>
      </c>
      <c r="P21" s="9">
        <f t="shared" ref="P21" si="7">M21-O21</f>
        <v>4.07273</v>
      </c>
      <c r="Q21" s="9">
        <f t="shared" ref="Q21" si="8">N21</f>
        <v>0.18530434529714757</v>
      </c>
      <c r="R21" s="8">
        <f t="shared" ref="R21" si="9">2^(-P21)</f>
        <v>5.9427314592607666E-2</v>
      </c>
      <c r="S21" s="6">
        <f>LOG(R21,2)</f>
        <v>-4.07273</v>
      </c>
      <c r="T21" s="1" t="s">
        <v>1</v>
      </c>
    </row>
    <row r="22" spans="1:23" ht="16" x14ac:dyDescent="0.2">
      <c r="A22" s="2" t="s">
        <v>108</v>
      </c>
      <c r="B22">
        <v>15</v>
      </c>
      <c r="C22" t="s">
        <v>38</v>
      </c>
      <c r="D22" t="s">
        <v>37</v>
      </c>
      <c r="E22" t="s">
        <v>103</v>
      </c>
      <c r="F22" t="s">
        <v>104</v>
      </c>
      <c r="G22" t="s">
        <v>1</v>
      </c>
      <c r="H22" t="s">
        <v>1</v>
      </c>
      <c r="I22" t="s">
        <v>1</v>
      </c>
      <c r="J22" s="25">
        <v>22.297138214111328</v>
      </c>
      <c r="K22" s="25">
        <v>22.369790999999999</v>
      </c>
      <c r="L22" s="25">
        <v>0.12552685999999999</v>
      </c>
      <c r="M22" s="9"/>
      <c r="N22" s="9"/>
      <c r="O22" s="6"/>
      <c r="P22" s="9"/>
      <c r="Q22" s="9"/>
      <c r="R22" s="8"/>
      <c r="S22" s="9"/>
      <c r="T22" s="1" t="s">
        <v>1</v>
      </c>
    </row>
    <row r="23" spans="1:23" ht="16" x14ac:dyDescent="0.2">
      <c r="B23">
        <v>27</v>
      </c>
      <c r="C23" t="s">
        <v>37</v>
      </c>
      <c r="D23" t="s">
        <v>37</v>
      </c>
      <c r="E23" t="s">
        <v>103</v>
      </c>
      <c r="F23" t="s">
        <v>104</v>
      </c>
      <c r="G23" t="s">
        <v>1</v>
      </c>
      <c r="H23" t="s">
        <v>1</v>
      </c>
      <c r="I23" t="s">
        <v>1</v>
      </c>
      <c r="J23" s="25">
        <v>22.297500610351562</v>
      </c>
      <c r="K23" s="25">
        <v>22.369790999999999</v>
      </c>
      <c r="L23" s="25">
        <v>0.12552685999999999</v>
      </c>
      <c r="M23" s="9"/>
      <c r="N23" s="9"/>
      <c r="O23" s="6"/>
      <c r="P23" s="9"/>
      <c r="Q23" s="9"/>
      <c r="R23" s="8"/>
      <c r="S23" s="9"/>
      <c r="T23" s="1" t="s">
        <v>1</v>
      </c>
    </row>
    <row r="24" spans="1:23" ht="16" x14ac:dyDescent="0.2">
      <c r="B24">
        <v>7</v>
      </c>
      <c r="C24" t="s">
        <v>27</v>
      </c>
      <c r="D24" t="s">
        <v>37</v>
      </c>
      <c r="E24" t="s">
        <v>105</v>
      </c>
      <c r="F24" t="s">
        <v>104</v>
      </c>
      <c r="G24" s="25">
        <v>0.95683700000000005</v>
      </c>
      <c r="H24" s="25">
        <v>0.25530192000000002</v>
      </c>
      <c r="I24" s="25">
        <v>3.5860953000000002</v>
      </c>
      <c r="J24" s="25">
        <v>21.605983734130859</v>
      </c>
      <c r="K24" s="25">
        <v>22.250219999999999</v>
      </c>
      <c r="L24" s="25">
        <v>1.1824330000000001</v>
      </c>
      <c r="M24" s="9">
        <f>K27-K24</f>
        <v>-7.2833329999999989</v>
      </c>
      <c r="N24" s="9">
        <f>SQRT(L24^2+L27^2)</f>
        <v>1.1902640493997729</v>
      </c>
      <c r="O24" s="34">
        <f t="shared" ref="O24" si="10">$O$6</f>
        <v>-11.292403999999998</v>
      </c>
      <c r="P24" s="9">
        <f t="shared" ref="P24" si="11">M24-O24</f>
        <v>4.0090709999999987</v>
      </c>
      <c r="Q24" s="9">
        <f t="shared" ref="Q24" si="12">N24</f>
        <v>1.1902640493997729</v>
      </c>
      <c r="R24" s="8">
        <f t="shared" ref="R24" si="13">2^(-P24)</f>
        <v>6.210826169562618E-2</v>
      </c>
      <c r="S24" s="6"/>
    </row>
    <row r="25" spans="1:23" ht="16" x14ac:dyDescent="0.2">
      <c r="B25">
        <v>19</v>
      </c>
      <c r="C25" t="s">
        <v>26</v>
      </c>
      <c r="D25" t="s">
        <v>37</v>
      </c>
      <c r="E25" t="s">
        <v>105</v>
      </c>
      <c r="F25" t="s">
        <v>104</v>
      </c>
      <c r="G25" s="25">
        <v>0.95683700000000005</v>
      </c>
      <c r="H25" s="25">
        <v>0.25530192000000002</v>
      </c>
      <c r="I25" s="25">
        <v>3.5860953000000002</v>
      </c>
      <c r="J25" s="25">
        <v>23.614866256713867</v>
      </c>
      <c r="K25" s="25">
        <v>22.250219999999999</v>
      </c>
      <c r="L25" s="25">
        <v>1.1824330000000001</v>
      </c>
      <c r="M25" s="9"/>
      <c r="N25" s="9"/>
      <c r="O25" s="6"/>
      <c r="P25" s="9"/>
      <c r="Q25" s="9"/>
      <c r="R25" s="8"/>
      <c r="S25" s="6"/>
    </row>
    <row r="26" spans="1:23" ht="16" x14ac:dyDescent="0.2">
      <c r="B26">
        <v>31</v>
      </c>
      <c r="C26" t="s">
        <v>25</v>
      </c>
      <c r="D26" t="s">
        <v>37</v>
      </c>
      <c r="E26" t="s">
        <v>105</v>
      </c>
      <c r="F26" t="s">
        <v>104</v>
      </c>
      <c r="G26" s="25">
        <v>0.95683700000000005</v>
      </c>
      <c r="H26" s="25">
        <v>0.25530192000000002</v>
      </c>
      <c r="I26" s="25">
        <v>3.5860953000000002</v>
      </c>
      <c r="J26" s="25">
        <v>21.529806137084961</v>
      </c>
      <c r="K26" s="25">
        <v>22.250219999999999</v>
      </c>
      <c r="L26" s="25">
        <v>1.1824330000000001</v>
      </c>
      <c r="M26" s="9"/>
      <c r="N26" s="9"/>
      <c r="O26" s="6"/>
      <c r="P26" s="9"/>
      <c r="Q26" s="9"/>
      <c r="R26" s="8"/>
      <c r="S26" s="6"/>
    </row>
    <row r="27" spans="1:23" ht="16" x14ac:dyDescent="0.2">
      <c r="B27">
        <v>11</v>
      </c>
      <c r="C27" t="s">
        <v>17</v>
      </c>
      <c r="D27" t="s">
        <v>37</v>
      </c>
      <c r="E27" t="s">
        <v>106</v>
      </c>
      <c r="F27" t="s">
        <v>104</v>
      </c>
      <c r="G27" s="25">
        <v>5.9427436E-2</v>
      </c>
      <c r="H27" s="25">
        <v>4.8369236000000003E-2</v>
      </c>
      <c r="I27" s="25">
        <v>7.3013770000000006E-2</v>
      </c>
      <c r="J27" s="25">
        <v>14.939035415649414</v>
      </c>
      <c r="K27" s="25">
        <v>14.966887</v>
      </c>
      <c r="L27" s="25">
        <v>0.13631107000000001</v>
      </c>
      <c r="M27" s="9"/>
      <c r="N27" s="9"/>
      <c r="O27" s="6"/>
      <c r="P27" s="9"/>
      <c r="Q27" s="9"/>
      <c r="R27" s="8"/>
      <c r="S27" s="6"/>
      <c r="T27" s="1" t="s">
        <v>1</v>
      </c>
      <c r="U27" s="5"/>
      <c r="V27" s="5"/>
      <c r="W27" s="5"/>
    </row>
    <row r="28" spans="1:23" ht="16" x14ac:dyDescent="0.2">
      <c r="B28">
        <v>23</v>
      </c>
      <c r="C28" t="s">
        <v>16</v>
      </c>
      <c r="D28" t="s">
        <v>37</v>
      </c>
      <c r="E28" t="s">
        <v>106</v>
      </c>
      <c r="F28" t="s">
        <v>104</v>
      </c>
      <c r="G28" s="25">
        <v>5.9427436E-2</v>
      </c>
      <c r="H28" s="25">
        <v>4.8369236000000003E-2</v>
      </c>
      <c r="I28" s="25">
        <v>7.3013770000000006E-2</v>
      </c>
      <c r="J28" s="25">
        <v>15.114973068237305</v>
      </c>
      <c r="K28" s="25">
        <v>14.966887</v>
      </c>
      <c r="L28" s="25">
        <v>0.13631107000000001</v>
      </c>
      <c r="M28" s="9"/>
      <c r="N28" s="6"/>
      <c r="O28" s="6"/>
      <c r="P28" s="6"/>
      <c r="Q28" s="6"/>
      <c r="R28" s="7"/>
      <c r="S28" s="6"/>
      <c r="T28" s="1" t="s">
        <v>1</v>
      </c>
      <c r="U28" s="5"/>
      <c r="V28" s="5"/>
      <c r="W28" s="5"/>
    </row>
    <row r="29" spans="1:23" ht="16" x14ac:dyDescent="0.2">
      <c r="B29">
        <v>35</v>
      </c>
      <c r="C29" t="s">
        <v>15</v>
      </c>
      <c r="D29" t="s">
        <v>37</v>
      </c>
      <c r="E29" t="s">
        <v>106</v>
      </c>
      <c r="F29" t="s">
        <v>104</v>
      </c>
      <c r="G29" s="25">
        <v>5.9427436E-2</v>
      </c>
      <c r="H29" s="25">
        <v>4.8369236000000003E-2</v>
      </c>
      <c r="I29" s="25">
        <v>7.3013770000000006E-2</v>
      </c>
      <c r="J29" s="25">
        <v>14.846652984619141</v>
      </c>
      <c r="K29" s="25">
        <v>14.966887</v>
      </c>
      <c r="L29" s="25">
        <v>0.13631107000000001</v>
      </c>
      <c r="M29" s="9"/>
      <c r="N29" s="6"/>
      <c r="O29" s="12"/>
      <c r="P29" s="6"/>
      <c r="Q29" s="6"/>
      <c r="R29" s="7"/>
      <c r="S29" s="6"/>
      <c r="T29" s="1" t="s">
        <v>1</v>
      </c>
      <c r="U29" s="5"/>
      <c r="V29" s="5"/>
      <c r="W29" s="5"/>
    </row>
    <row r="30" spans="1:23" s="13" customFormat="1" ht="16" x14ac:dyDescent="0.2">
      <c r="A30" s="27" t="s">
        <v>101</v>
      </c>
      <c r="B30">
        <v>4</v>
      </c>
      <c r="C30" t="s">
        <v>33</v>
      </c>
      <c r="D30" t="s">
        <v>7</v>
      </c>
      <c r="E30" t="s">
        <v>103</v>
      </c>
      <c r="F30" t="s">
        <v>104</v>
      </c>
      <c r="G30" t="s">
        <v>1</v>
      </c>
      <c r="H30" t="s">
        <v>1</v>
      </c>
      <c r="I30" t="s">
        <v>1</v>
      </c>
      <c r="J30" s="25">
        <v>24.659212112426758</v>
      </c>
      <c r="K30" s="25">
        <v>24.610516000000001</v>
      </c>
      <c r="L30" s="25">
        <v>6.8868620000000005E-2</v>
      </c>
      <c r="M30" s="9">
        <f>K37-K30</f>
        <v>-7.5195129999999999</v>
      </c>
      <c r="N30" s="9">
        <f>SQRT(L30^2+L37^2)</f>
        <v>9.7339642247464622E-2</v>
      </c>
      <c r="O30" s="18">
        <f t="shared" ref="O30" si="14">$O$3</f>
        <v>-11.475633999999999</v>
      </c>
      <c r="P30" s="9">
        <f t="shared" ref="P30" si="15">M30-O30</f>
        <v>3.9561209999999996</v>
      </c>
      <c r="Q30" s="9">
        <f t="shared" ref="Q30" si="16">N30</f>
        <v>9.7339642247464622E-2</v>
      </c>
      <c r="R30" s="8">
        <f t="shared" ref="R30" si="17">2^(-P30)</f>
        <v>6.4430115892123177E-2</v>
      </c>
      <c r="S30" s="9">
        <f>LOG(R30,2)</f>
        <v>-3.9561209999999991</v>
      </c>
      <c r="T30" s="13" t="s">
        <v>1</v>
      </c>
    </row>
    <row r="31" spans="1:23" ht="16" x14ac:dyDescent="0.2">
      <c r="A31" s="29" t="s">
        <v>109</v>
      </c>
      <c r="B31">
        <v>16</v>
      </c>
      <c r="C31" t="s">
        <v>32</v>
      </c>
      <c r="D31" t="s">
        <v>7</v>
      </c>
      <c r="E31" t="s">
        <v>103</v>
      </c>
      <c r="F31" t="s">
        <v>104</v>
      </c>
      <c r="G31" t="s">
        <v>1</v>
      </c>
      <c r="H31" t="s">
        <v>1</v>
      </c>
      <c r="I31" t="s">
        <v>1</v>
      </c>
      <c r="J31" s="25">
        <v>24.561817169189453</v>
      </c>
      <c r="K31" s="25">
        <v>24.610516000000001</v>
      </c>
      <c r="L31" s="25">
        <v>6.8868620000000005E-2</v>
      </c>
      <c r="M31" s="9"/>
      <c r="N31" s="9"/>
      <c r="O31" s="6"/>
      <c r="P31" s="9"/>
      <c r="Q31" s="9"/>
      <c r="R31" s="8"/>
      <c r="S31" s="9"/>
      <c r="T31" s="1" t="s">
        <v>1</v>
      </c>
    </row>
    <row r="32" spans="1:23" ht="16" x14ac:dyDescent="0.2">
      <c r="A32" s="29"/>
      <c r="B32"/>
      <c r="C32"/>
      <c r="D32"/>
      <c r="E32"/>
      <c r="F32"/>
      <c r="G32"/>
      <c r="H32"/>
      <c r="I32"/>
      <c r="J32" s="25"/>
      <c r="K32" s="25"/>
      <c r="L32" s="25"/>
      <c r="M32" s="9"/>
      <c r="N32" s="9"/>
      <c r="O32" s="6"/>
      <c r="P32" s="9"/>
      <c r="Q32" s="9"/>
      <c r="R32" s="8"/>
      <c r="S32" s="9"/>
      <c r="T32" s="1" t="s">
        <v>1</v>
      </c>
    </row>
    <row r="33" spans="1:24" ht="16" x14ac:dyDescent="0.2">
      <c r="A33" s="29"/>
      <c r="B33">
        <v>8</v>
      </c>
      <c r="C33" t="s">
        <v>22</v>
      </c>
      <c r="D33" t="s">
        <v>7</v>
      </c>
      <c r="E33" t="s">
        <v>105</v>
      </c>
      <c r="F33" t="s">
        <v>104</v>
      </c>
      <c r="G33" s="25">
        <v>0.88431746</v>
      </c>
      <c r="H33" s="25">
        <v>0.77568804999999996</v>
      </c>
      <c r="I33" s="25">
        <v>1.0081595999999999</v>
      </c>
      <c r="J33" s="25">
        <v>24.547710418701172</v>
      </c>
      <c r="K33" s="25">
        <v>24.604649999999999</v>
      </c>
      <c r="L33" s="25">
        <v>5.8961052E-2</v>
      </c>
      <c r="M33" s="9">
        <f>K37-K34</f>
        <v>-7.5136469999999989</v>
      </c>
      <c r="N33" s="9">
        <f>SQRT(L34^2+L37^2)</f>
        <v>9.060090940551703E-2</v>
      </c>
      <c r="O33" s="34">
        <f t="shared" ref="O33" si="18">$O$6</f>
        <v>-11.292403999999998</v>
      </c>
      <c r="P33" s="9">
        <f t="shared" ref="P33" si="19">M33-O33</f>
        <v>3.7787569999999988</v>
      </c>
      <c r="Q33" s="9">
        <f t="shared" ref="Q33" si="20">N33</f>
        <v>9.060090940551703E-2</v>
      </c>
      <c r="R33" s="8">
        <f t="shared" ref="R33" si="21">2^(-P33)</f>
        <v>7.2858595770406834E-2</v>
      </c>
      <c r="S33" s="6"/>
    </row>
    <row r="34" spans="1:24" ht="16" x14ac:dyDescent="0.2">
      <c r="A34" s="29"/>
      <c r="B34">
        <v>20</v>
      </c>
      <c r="C34" t="s">
        <v>21</v>
      </c>
      <c r="D34" t="s">
        <v>7</v>
      </c>
      <c r="E34" t="s">
        <v>105</v>
      </c>
      <c r="F34" t="s">
        <v>104</v>
      </c>
      <c r="G34" s="25">
        <v>0.88431746</v>
      </c>
      <c r="H34" s="25">
        <v>0.77568804999999996</v>
      </c>
      <c r="I34" s="25">
        <v>1.0081595999999999</v>
      </c>
      <c r="J34" s="25">
        <v>24.600795745849609</v>
      </c>
      <c r="K34" s="25">
        <v>24.604649999999999</v>
      </c>
      <c r="L34" s="25">
        <v>5.8961052E-2</v>
      </c>
      <c r="M34" s="9"/>
      <c r="N34" s="9"/>
      <c r="O34" s="6"/>
      <c r="P34" s="9"/>
      <c r="Q34" s="9"/>
      <c r="R34" s="8"/>
      <c r="S34" s="6"/>
    </row>
    <row r="35" spans="1:24" ht="16" x14ac:dyDescent="0.2">
      <c r="A35" s="29"/>
      <c r="B35">
        <v>32</v>
      </c>
      <c r="C35" t="s">
        <v>20</v>
      </c>
      <c r="D35" t="s">
        <v>7</v>
      </c>
      <c r="E35" t="s">
        <v>105</v>
      </c>
      <c r="F35" t="s">
        <v>104</v>
      </c>
      <c r="G35" s="25">
        <v>0.88431746</v>
      </c>
      <c r="H35" s="25">
        <v>0.77568804999999996</v>
      </c>
      <c r="I35" s="25">
        <v>1.0081595999999999</v>
      </c>
      <c r="J35" s="25">
        <v>24.665443420410156</v>
      </c>
      <c r="K35" s="25">
        <v>24.604649999999999</v>
      </c>
      <c r="L35" s="25">
        <v>5.8961052E-2</v>
      </c>
      <c r="M35" s="9"/>
      <c r="N35" s="9"/>
      <c r="O35" s="6"/>
      <c r="P35" s="9"/>
      <c r="Q35" s="9"/>
      <c r="R35" s="8"/>
      <c r="S35" s="6"/>
    </row>
    <row r="36" spans="1:24" ht="16" x14ac:dyDescent="0.2">
      <c r="A36" s="29"/>
      <c r="B36">
        <v>12</v>
      </c>
      <c r="C36" t="s">
        <v>12</v>
      </c>
      <c r="D36" t="s">
        <v>7</v>
      </c>
      <c r="E36" t="s">
        <v>106</v>
      </c>
      <c r="F36" t="s">
        <v>104</v>
      </c>
      <c r="G36" s="25">
        <v>6.443016E-2</v>
      </c>
      <c r="H36" s="25">
        <v>5.2473409999999998E-2</v>
      </c>
      <c r="I36" s="25">
        <v>7.9111404999999996E-2</v>
      </c>
      <c r="J36" s="25">
        <v>17.139644622802734</v>
      </c>
      <c r="K36" s="25">
        <v>17.091003000000001</v>
      </c>
      <c r="L36" s="25">
        <v>6.8790400000000002E-2</v>
      </c>
      <c r="M36" s="9"/>
      <c r="N36" s="9"/>
      <c r="O36" s="6"/>
      <c r="P36" s="9"/>
      <c r="Q36" s="9"/>
      <c r="R36" s="8"/>
      <c r="S36" s="6"/>
      <c r="T36" s="1" t="s">
        <v>1</v>
      </c>
      <c r="U36" s="5"/>
      <c r="V36" s="5"/>
      <c r="W36" s="5"/>
    </row>
    <row r="37" spans="1:24" ht="16" x14ac:dyDescent="0.2">
      <c r="A37" s="29"/>
      <c r="B37">
        <v>24</v>
      </c>
      <c r="C37" t="s">
        <v>11</v>
      </c>
      <c r="D37" t="s">
        <v>7</v>
      </c>
      <c r="E37" t="s">
        <v>106</v>
      </c>
      <c r="F37" t="s">
        <v>104</v>
      </c>
      <c r="G37" s="25">
        <v>6.443016E-2</v>
      </c>
      <c r="H37" s="25">
        <v>5.2473409999999998E-2</v>
      </c>
      <c r="I37" s="25">
        <v>7.9111404999999996E-2</v>
      </c>
      <c r="J37" s="25">
        <v>17.042360305786133</v>
      </c>
      <c r="K37" s="25">
        <v>17.091003000000001</v>
      </c>
      <c r="L37" s="25">
        <v>6.8790400000000002E-2</v>
      </c>
      <c r="M37" s="9"/>
      <c r="N37" s="6"/>
      <c r="O37" s="6"/>
      <c r="P37" s="6"/>
      <c r="Q37" s="6"/>
      <c r="R37" s="7"/>
      <c r="S37" s="6"/>
      <c r="T37" s="1" t="s">
        <v>1</v>
      </c>
      <c r="U37" s="5"/>
      <c r="V37" s="5"/>
      <c r="W37" s="5"/>
    </row>
    <row r="38" spans="1:24" s="10" customFormat="1" ht="16" x14ac:dyDescent="0.2">
      <c r="A38" s="30"/>
      <c r="B38"/>
      <c r="C38"/>
      <c r="D38"/>
      <c r="E38"/>
      <c r="F38"/>
      <c r="G38" s="25"/>
      <c r="H38" s="25"/>
      <c r="I38" s="25"/>
      <c r="J38" s="25"/>
      <c r="K38" s="25"/>
      <c r="L38" s="25"/>
      <c r="M38" s="9"/>
      <c r="N38" s="6"/>
      <c r="O38" s="12"/>
      <c r="P38" s="6"/>
      <c r="Q38" s="6"/>
      <c r="R38" s="7"/>
      <c r="S38" s="12"/>
      <c r="T38" s="10" t="s">
        <v>1</v>
      </c>
      <c r="U38" s="11"/>
      <c r="V38" s="11"/>
      <c r="W38" s="11"/>
    </row>
    <row r="39" spans="1:24" s="35" customFormat="1" ht="16" x14ac:dyDescent="0.2">
      <c r="A39" s="35" t="s">
        <v>110</v>
      </c>
      <c r="B39">
        <v>25</v>
      </c>
      <c r="C39" t="s">
        <v>79</v>
      </c>
      <c r="D39" t="s">
        <v>110</v>
      </c>
      <c r="E39" t="s">
        <v>103</v>
      </c>
      <c r="F39" t="s">
        <v>104</v>
      </c>
      <c r="G39" t="s">
        <v>1</v>
      </c>
      <c r="H39" t="s">
        <v>1</v>
      </c>
      <c r="I39" t="s">
        <v>1</v>
      </c>
      <c r="J39" s="25">
        <v>34.584682464599609</v>
      </c>
      <c r="K39" s="25">
        <v>34.584682000000001</v>
      </c>
      <c r="L39" t="s">
        <v>1</v>
      </c>
      <c r="M39" s="14"/>
      <c r="N39" s="38"/>
      <c r="O39" s="38"/>
      <c r="P39" s="38"/>
      <c r="Q39" s="38"/>
      <c r="R39" s="39"/>
      <c r="S39" s="38"/>
    </row>
    <row r="40" spans="1:24" ht="16" x14ac:dyDescent="0.2">
      <c r="B40">
        <v>33</v>
      </c>
      <c r="C40" t="s">
        <v>54</v>
      </c>
      <c r="D40" t="s">
        <v>110</v>
      </c>
      <c r="E40" t="s">
        <v>106</v>
      </c>
      <c r="F40" t="s">
        <v>104</v>
      </c>
      <c r="G40" t="s">
        <v>1</v>
      </c>
      <c r="H40" t="s">
        <v>1</v>
      </c>
      <c r="I40" t="s">
        <v>1</v>
      </c>
      <c r="J40" t="s">
        <v>111</v>
      </c>
      <c r="K40" t="s">
        <v>1</v>
      </c>
      <c r="L40" t="s">
        <v>1</v>
      </c>
      <c r="M40" s="9"/>
      <c r="N40" s="6"/>
      <c r="O40" s="6"/>
      <c r="P40" s="9"/>
      <c r="Q40" s="9"/>
      <c r="R40" s="8"/>
      <c r="S40" s="9"/>
    </row>
    <row r="41" spans="1:24" ht="16" x14ac:dyDescent="0.2">
      <c r="B41">
        <v>41</v>
      </c>
      <c r="C41" t="s">
        <v>44</v>
      </c>
      <c r="D41" t="s">
        <v>110</v>
      </c>
      <c r="E41" t="s">
        <v>105</v>
      </c>
      <c r="F41" t="s">
        <v>104</v>
      </c>
      <c r="G41" t="s">
        <v>1</v>
      </c>
      <c r="H41" t="s">
        <v>1</v>
      </c>
      <c r="I41" t="s">
        <v>1</v>
      </c>
      <c r="J41" t="s">
        <v>111</v>
      </c>
      <c r="K41" t="s">
        <v>1</v>
      </c>
      <c r="L41" t="s">
        <v>1</v>
      </c>
      <c r="M41" s="9"/>
      <c r="N41" s="6"/>
      <c r="O41" s="6"/>
      <c r="P41" s="9"/>
      <c r="Q41" s="9"/>
      <c r="R41" s="8"/>
      <c r="S41" s="9"/>
    </row>
    <row r="42" spans="1:24" x14ac:dyDescent="0.15">
      <c r="M42" s="9"/>
      <c r="N42" s="6"/>
    </row>
    <row r="43" spans="1:24" x14ac:dyDescent="0.15">
      <c r="M43" s="9"/>
      <c r="N43" s="6"/>
    </row>
    <row r="44" spans="1:24" x14ac:dyDescent="0.15">
      <c r="M44" s="9"/>
      <c r="N44" s="6"/>
    </row>
    <row r="46" spans="1:24" s="10" customFormat="1" x14ac:dyDescent="0.15">
      <c r="A46" s="2"/>
      <c r="B46" s="1"/>
      <c r="C46" s="1"/>
      <c r="D46" s="15"/>
      <c r="E46" s="1"/>
      <c r="F46" s="1"/>
      <c r="G46" s="1"/>
      <c r="H46" s="1"/>
      <c r="I46" s="1"/>
      <c r="J46" s="24"/>
      <c r="K46" s="24"/>
      <c r="L46" s="15"/>
      <c r="M46" s="2"/>
      <c r="N46" s="2"/>
      <c r="O46" s="2"/>
      <c r="P46" s="2"/>
      <c r="Q46" s="2"/>
      <c r="R46" s="3"/>
      <c r="S46" s="2"/>
      <c r="T46" s="1"/>
      <c r="U46" s="1"/>
      <c r="V46" s="1"/>
      <c r="W46" s="1"/>
      <c r="X46" s="1"/>
    </row>
    <row r="47" spans="1:24" s="13" customFormat="1" x14ac:dyDescent="0.15">
      <c r="A47" s="2"/>
      <c r="B47" s="1"/>
      <c r="C47" s="1"/>
      <c r="D47" s="15"/>
      <c r="E47" s="1"/>
      <c r="F47" s="1"/>
      <c r="G47" s="1"/>
      <c r="H47" s="1"/>
      <c r="I47" s="1"/>
      <c r="J47" s="24"/>
      <c r="K47" s="24"/>
      <c r="L47" s="15"/>
      <c r="M47" s="2"/>
      <c r="N47" s="2"/>
      <c r="O47" s="2"/>
      <c r="P47" s="2"/>
      <c r="Q47" s="2"/>
      <c r="R47" s="3"/>
      <c r="S47" s="2"/>
      <c r="T47" s="1"/>
      <c r="U47" s="1"/>
      <c r="V47" s="1"/>
      <c r="W47" s="1"/>
      <c r="X47" s="1"/>
    </row>
    <row r="52" spans="1:24" s="10" customFormat="1" x14ac:dyDescent="0.15">
      <c r="A52" s="2"/>
      <c r="B52" s="1"/>
      <c r="C52" s="1"/>
      <c r="D52" s="15"/>
      <c r="E52" s="1"/>
      <c r="F52" s="1"/>
      <c r="G52" s="1"/>
      <c r="H52" s="1"/>
      <c r="I52" s="1"/>
      <c r="J52" s="24"/>
      <c r="K52" s="24"/>
      <c r="L52" s="15"/>
      <c r="M52" s="2"/>
      <c r="N52" s="2"/>
      <c r="O52" s="2"/>
      <c r="P52" s="2"/>
      <c r="Q52" s="2"/>
      <c r="R52" s="3"/>
      <c r="S52" s="2"/>
      <c r="T52" s="1"/>
      <c r="U52" s="1"/>
      <c r="V52" s="1"/>
      <c r="W52" s="1"/>
      <c r="X52" s="1"/>
    </row>
    <row r="53" spans="1:24" s="13" customFormat="1" x14ac:dyDescent="0.15">
      <c r="A53" s="2"/>
      <c r="B53" s="1"/>
      <c r="C53" s="1"/>
      <c r="D53" s="15"/>
      <c r="E53" s="1"/>
      <c r="F53" s="1"/>
      <c r="G53" s="1"/>
      <c r="H53" s="1"/>
      <c r="I53" s="1"/>
      <c r="J53" s="24"/>
      <c r="K53" s="24"/>
      <c r="L53" s="15"/>
      <c r="M53" s="2"/>
      <c r="N53" s="2"/>
      <c r="O53" s="2"/>
      <c r="P53" s="2"/>
      <c r="Q53" s="2"/>
      <c r="R53" s="3"/>
      <c r="S53" s="2"/>
      <c r="T53" s="1"/>
      <c r="U53" s="1"/>
      <c r="V53" s="1"/>
      <c r="W53" s="1"/>
      <c r="X53" s="1"/>
    </row>
    <row r="58" spans="1:24" s="10" customFormat="1" x14ac:dyDescent="0.15">
      <c r="A58" s="2"/>
      <c r="B58" s="1"/>
      <c r="C58" s="1"/>
      <c r="D58" s="15"/>
      <c r="E58" s="1"/>
      <c r="F58" s="1"/>
      <c r="G58" s="1"/>
      <c r="H58" s="1"/>
      <c r="I58" s="1"/>
      <c r="J58" s="24"/>
      <c r="K58" s="24"/>
      <c r="L58" s="15"/>
      <c r="M58" s="2"/>
      <c r="N58" s="2"/>
      <c r="O58" s="2"/>
      <c r="P58" s="2"/>
      <c r="Q58" s="2"/>
      <c r="R58" s="3"/>
      <c r="S58" s="2"/>
      <c r="T58" s="1"/>
      <c r="U58" s="1"/>
      <c r="V58" s="1"/>
      <c r="W58" s="1"/>
      <c r="X58" s="1"/>
    </row>
  </sheetData>
  <mergeCells count="2">
    <mergeCell ref="G1:L1"/>
    <mergeCell ref="M1:P1"/>
  </mergeCells>
  <pageMargins left="0.75" right="0.75" top="1" bottom="1" header="0.5" footer="0.5"/>
  <pageSetup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2E0A8-562C-4E4C-8424-FF3F570078F2}">
  <dimension ref="A1:X58"/>
  <sheetViews>
    <sheetView zoomScale="137" zoomScaleNormal="100" workbookViewId="0">
      <selection activeCell="M3" sqref="M3"/>
    </sheetView>
  </sheetViews>
  <sheetFormatPr baseColWidth="10" defaultColWidth="8.83203125" defaultRowHeight="13" x14ac:dyDescent="0.15"/>
  <cols>
    <col min="1" max="1" width="26.6640625" style="2" customWidth="1"/>
    <col min="2" max="2" width="10.5" style="1" customWidth="1"/>
    <col min="3" max="3" width="11" style="1" bestFit="1" customWidth="1"/>
    <col min="4" max="4" width="12" style="1" bestFit="1" customWidth="1"/>
    <col min="5" max="5" width="11.1640625" style="1" bestFit="1" customWidth="1"/>
    <col min="6" max="6" width="11.1640625" style="1" customWidth="1"/>
    <col min="7" max="7" width="10" style="1" customWidth="1"/>
    <col min="8" max="8" width="6.83203125" style="1" customWidth="1"/>
    <col min="9" max="9" width="7.33203125" style="1" customWidth="1"/>
    <col min="10" max="10" width="6.6640625" style="24" bestFit="1" customWidth="1"/>
    <col min="11" max="11" width="7.6640625" style="24" bestFit="1" customWidth="1"/>
    <col min="12" max="12" width="5.6640625" style="15" bestFit="1" customWidth="1"/>
    <col min="13" max="14" width="10.83203125" style="2" customWidth="1"/>
    <col min="15" max="17" width="12.1640625" style="2" customWidth="1"/>
    <col min="18" max="18" width="12.1640625" style="3" customWidth="1"/>
    <col min="19" max="19" width="12.1640625" style="2" customWidth="1"/>
    <col min="20" max="20" width="7.33203125" style="1" bestFit="1" customWidth="1"/>
    <col min="21" max="21" width="12.1640625" style="1" bestFit="1" customWidth="1"/>
    <col min="22" max="22" width="10.1640625" style="1" bestFit="1" customWidth="1"/>
    <col min="23" max="23" width="11.83203125" style="1" bestFit="1" customWidth="1"/>
    <col min="24" max="16384" width="8.83203125" style="1"/>
  </cols>
  <sheetData>
    <row r="1" spans="1:23" x14ac:dyDescent="0.15">
      <c r="G1" s="49" t="s">
        <v>112</v>
      </c>
      <c r="H1" s="49"/>
      <c r="I1" s="49"/>
      <c r="J1" s="49"/>
      <c r="K1" s="49"/>
      <c r="L1" s="49"/>
      <c r="M1" s="50" t="s">
        <v>113</v>
      </c>
      <c r="N1" s="50"/>
      <c r="O1" s="50"/>
      <c r="P1" s="50"/>
      <c r="Q1" s="32"/>
    </row>
    <row r="2" spans="1:23" x14ac:dyDescent="0.15">
      <c r="A2" s="22" t="s">
        <v>97</v>
      </c>
      <c r="B2" s="1" t="s">
        <v>99</v>
      </c>
      <c r="C2" s="1" t="s">
        <v>98</v>
      </c>
      <c r="D2" s="15" t="s">
        <v>96</v>
      </c>
      <c r="E2" s="1" t="s">
        <v>95</v>
      </c>
      <c r="F2" s="1" t="s">
        <v>100</v>
      </c>
      <c r="G2" s="4" t="s">
        <v>94</v>
      </c>
      <c r="H2" s="1" t="s">
        <v>93</v>
      </c>
      <c r="I2" s="1" t="s">
        <v>92</v>
      </c>
      <c r="J2" s="24" t="s">
        <v>91</v>
      </c>
      <c r="K2" s="24" t="s">
        <v>90</v>
      </c>
      <c r="L2" s="15" t="s">
        <v>89</v>
      </c>
      <c r="M2" s="33" t="s">
        <v>115</v>
      </c>
      <c r="N2" s="2" t="s">
        <v>117</v>
      </c>
      <c r="O2" s="2" t="s">
        <v>116</v>
      </c>
      <c r="P2" s="33" t="s">
        <v>88</v>
      </c>
      <c r="Q2" s="2" t="s">
        <v>118</v>
      </c>
      <c r="R2" s="3" t="s">
        <v>87</v>
      </c>
      <c r="S2" s="2" t="s">
        <v>86</v>
      </c>
      <c r="T2" s="1" t="s">
        <v>85</v>
      </c>
      <c r="U2" s="1" t="s">
        <v>84</v>
      </c>
      <c r="V2" s="1" t="s">
        <v>83</v>
      </c>
      <c r="W2" s="1" t="s">
        <v>82</v>
      </c>
    </row>
    <row r="3" spans="1:23" s="13" customFormat="1" ht="16" x14ac:dyDescent="0.2">
      <c r="A3" s="26" t="s">
        <v>101</v>
      </c>
      <c r="B3">
        <v>1</v>
      </c>
      <c r="C3" t="s">
        <v>81</v>
      </c>
      <c r="D3" t="s">
        <v>81</v>
      </c>
      <c r="E3" t="s">
        <v>103</v>
      </c>
      <c r="F3" t="s">
        <v>104</v>
      </c>
      <c r="G3" t="s">
        <v>1</v>
      </c>
      <c r="H3" t="s">
        <v>1</v>
      </c>
      <c r="I3" t="s">
        <v>1</v>
      </c>
      <c r="J3" s="25">
        <v>25.275373458862305</v>
      </c>
      <c r="K3" s="25">
        <v>25.370932</v>
      </c>
      <c r="L3" s="25">
        <v>0.30613681999999998</v>
      </c>
      <c r="M3" s="9">
        <f>K9-K3</f>
        <v>-10.943185</v>
      </c>
      <c r="N3" s="9">
        <f>SQRT(L3^2+L9^2)</f>
        <v>0.31225770080116211</v>
      </c>
      <c r="O3" s="18">
        <f>M21</f>
        <v>-7.4350429999999985</v>
      </c>
      <c r="P3" s="9">
        <f>M3-O3</f>
        <v>-3.5081420000000012</v>
      </c>
      <c r="Q3" s="9">
        <f>N3</f>
        <v>0.31225770080116211</v>
      </c>
      <c r="R3" s="8">
        <f>2^(-P3)</f>
        <v>11.377739105172106</v>
      </c>
      <c r="S3" s="9">
        <f>LOG(R3,2)</f>
        <v>3.5081420000000016</v>
      </c>
      <c r="T3" s="13" t="s">
        <v>1</v>
      </c>
    </row>
    <row r="4" spans="1:23" ht="16" x14ac:dyDescent="0.2">
      <c r="A4" s="2" t="s">
        <v>102</v>
      </c>
      <c r="B4">
        <v>13</v>
      </c>
      <c r="C4" t="s">
        <v>80</v>
      </c>
      <c r="D4" t="s">
        <v>81</v>
      </c>
      <c r="E4" t="s">
        <v>103</v>
      </c>
      <c r="F4" t="s">
        <v>104</v>
      </c>
      <c r="G4" t="s">
        <v>1</v>
      </c>
      <c r="H4" t="s">
        <v>1</v>
      </c>
      <c r="I4" t="s">
        <v>1</v>
      </c>
      <c r="J4" s="25">
        <v>25.123968124389648</v>
      </c>
      <c r="K4" s="25">
        <v>25.370932</v>
      </c>
      <c r="L4" s="25">
        <v>0.30613681999999998</v>
      </c>
      <c r="M4" s="9"/>
      <c r="N4" s="9"/>
      <c r="O4" s="9"/>
      <c r="P4" s="9"/>
      <c r="Q4" s="9"/>
      <c r="R4" s="8"/>
      <c r="S4" s="9"/>
      <c r="T4" s="1" t="s">
        <v>1</v>
      </c>
    </row>
    <row r="5" spans="1:23" ht="16" x14ac:dyDescent="0.2">
      <c r="A5" s="2" t="s">
        <v>114</v>
      </c>
      <c r="B5">
        <v>25</v>
      </c>
      <c r="C5" t="s">
        <v>79</v>
      </c>
      <c r="D5" t="s">
        <v>81</v>
      </c>
      <c r="E5" t="s">
        <v>103</v>
      </c>
      <c r="F5" t="s">
        <v>104</v>
      </c>
      <c r="G5" t="s">
        <v>1</v>
      </c>
      <c r="H5" t="s">
        <v>1</v>
      </c>
      <c r="I5" t="s">
        <v>1</v>
      </c>
      <c r="J5" s="25">
        <v>25.713447570800781</v>
      </c>
      <c r="K5" s="25">
        <v>25.370932</v>
      </c>
      <c r="L5" s="25">
        <v>0.30613681999999998</v>
      </c>
      <c r="M5" s="9"/>
      <c r="N5" s="9"/>
      <c r="O5" s="9"/>
      <c r="P5" s="9"/>
      <c r="Q5" s="9"/>
      <c r="R5" s="8"/>
      <c r="S5" s="9"/>
    </row>
    <row r="6" spans="1:23" ht="16" x14ac:dyDescent="0.2">
      <c r="B6">
        <v>5</v>
      </c>
      <c r="C6" t="s">
        <v>69</v>
      </c>
      <c r="D6" t="s">
        <v>81</v>
      </c>
      <c r="E6" t="s">
        <v>105</v>
      </c>
      <c r="F6" t="s">
        <v>104</v>
      </c>
      <c r="G6" s="25">
        <v>1</v>
      </c>
      <c r="H6" s="25">
        <v>0.60654989999999998</v>
      </c>
      <c r="I6" s="25">
        <v>1.6486689000000001</v>
      </c>
      <c r="J6" s="25">
        <v>25.171764373779297</v>
      </c>
      <c r="K6" s="25">
        <v>24.913132000000001</v>
      </c>
      <c r="L6" s="25">
        <v>0.32978454000000001</v>
      </c>
      <c r="M6" s="9">
        <f>K9-K6</f>
        <v>-10.485385000000001</v>
      </c>
      <c r="N6" s="9">
        <f>SQRT(L6^2+L9^2)</f>
        <v>0.33547423443973651</v>
      </c>
      <c r="O6" s="18">
        <f>M24</f>
        <v>-6.5912489999999995</v>
      </c>
      <c r="P6" s="9">
        <f>M6-O6</f>
        <v>-3.8941360000000014</v>
      </c>
      <c r="Q6" s="9">
        <f>N6</f>
        <v>0.33547423443973651</v>
      </c>
      <c r="R6" s="8">
        <f>2^(-P6)</f>
        <v>14.867972296213466</v>
      </c>
      <c r="S6" s="9"/>
    </row>
    <row r="7" spans="1:23" ht="16" x14ac:dyDescent="0.2">
      <c r="B7">
        <v>17</v>
      </c>
      <c r="C7" t="s">
        <v>68</v>
      </c>
      <c r="D7" t="s">
        <v>81</v>
      </c>
      <c r="E7" t="s">
        <v>105</v>
      </c>
      <c r="F7" t="s">
        <v>104</v>
      </c>
      <c r="G7" s="25">
        <v>1</v>
      </c>
      <c r="H7" s="25">
        <v>0.60654989999999998</v>
      </c>
      <c r="I7" s="25">
        <v>1.6486689000000001</v>
      </c>
      <c r="J7" s="25">
        <v>24.54176139831543</v>
      </c>
      <c r="K7" s="25">
        <v>24.913132000000001</v>
      </c>
      <c r="L7" s="25">
        <v>0.32978454000000001</v>
      </c>
      <c r="M7" s="9"/>
      <c r="N7" s="9"/>
      <c r="O7" s="9"/>
      <c r="P7" s="9"/>
      <c r="Q7" s="9"/>
      <c r="R7" s="8"/>
      <c r="S7" s="9"/>
    </row>
    <row r="8" spans="1:23" ht="16" x14ac:dyDescent="0.2">
      <c r="B8">
        <v>29</v>
      </c>
      <c r="C8" t="s">
        <v>67</v>
      </c>
      <c r="D8" t="s">
        <v>81</v>
      </c>
      <c r="E8" t="s">
        <v>105</v>
      </c>
      <c r="F8" t="s">
        <v>104</v>
      </c>
      <c r="G8" s="25">
        <v>1</v>
      </c>
      <c r="H8" s="25">
        <v>0.60654989999999998</v>
      </c>
      <c r="I8" s="25">
        <v>1.6486689000000001</v>
      </c>
      <c r="J8" s="25">
        <v>25.02586555480957</v>
      </c>
      <c r="K8" s="25">
        <v>24.913132000000001</v>
      </c>
      <c r="L8" s="25">
        <v>0.32978454000000001</v>
      </c>
      <c r="M8" s="9"/>
      <c r="N8" s="9"/>
      <c r="O8" s="9"/>
      <c r="P8" s="9"/>
      <c r="Q8" s="9"/>
      <c r="R8" s="8"/>
      <c r="S8" s="9"/>
    </row>
    <row r="9" spans="1:23" ht="16" x14ac:dyDescent="0.2">
      <c r="B9">
        <v>9</v>
      </c>
      <c r="C9" t="s">
        <v>56</v>
      </c>
      <c r="D9" t="s">
        <v>81</v>
      </c>
      <c r="E9" t="s">
        <v>106</v>
      </c>
      <c r="F9" t="s">
        <v>104</v>
      </c>
      <c r="G9" s="25">
        <v>1</v>
      </c>
      <c r="H9" s="25">
        <v>0.70684060000000004</v>
      </c>
      <c r="I9" s="25">
        <v>1.4147462</v>
      </c>
      <c r="J9" s="25">
        <v>14.373210906982422</v>
      </c>
      <c r="K9" s="25">
        <v>14.427747</v>
      </c>
      <c r="L9" s="25">
        <v>6.1523321999999998E-2</v>
      </c>
      <c r="M9" s="9"/>
      <c r="N9" s="9"/>
      <c r="O9" s="9"/>
      <c r="P9" s="9"/>
      <c r="Q9" s="9"/>
      <c r="R9" s="8"/>
      <c r="S9" s="9"/>
      <c r="T9" s="1" t="s">
        <v>1</v>
      </c>
    </row>
    <row r="10" spans="1:23" ht="16" x14ac:dyDescent="0.2">
      <c r="B10">
        <v>21</v>
      </c>
      <c r="C10" t="s">
        <v>55</v>
      </c>
      <c r="D10" t="s">
        <v>81</v>
      </c>
      <c r="E10" t="s">
        <v>106</v>
      </c>
      <c r="F10" t="s">
        <v>104</v>
      </c>
      <c r="G10" s="25">
        <v>1</v>
      </c>
      <c r="H10" s="25">
        <v>0.70684060000000004</v>
      </c>
      <c r="I10" s="25">
        <v>1.4147462</v>
      </c>
      <c r="J10" s="25">
        <v>14.41558837890625</v>
      </c>
      <c r="K10" s="25">
        <v>14.427747</v>
      </c>
      <c r="L10" s="25">
        <v>6.1523321999999998E-2</v>
      </c>
      <c r="M10" s="9"/>
      <c r="N10" s="6"/>
      <c r="O10" s="6"/>
      <c r="P10" s="6"/>
      <c r="Q10" s="6"/>
      <c r="R10" s="7"/>
      <c r="S10" s="6"/>
      <c r="T10" s="1" t="s">
        <v>1</v>
      </c>
      <c r="U10" s="5"/>
      <c r="V10" s="5"/>
      <c r="W10" s="5"/>
    </row>
    <row r="11" spans="1:23" ht="16" x14ac:dyDescent="0.2">
      <c r="B11">
        <v>33</v>
      </c>
      <c r="C11" t="s">
        <v>54</v>
      </c>
      <c r="D11" t="s">
        <v>81</v>
      </c>
      <c r="E11" t="s">
        <v>106</v>
      </c>
      <c r="F11" t="s">
        <v>104</v>
      </c>
      <c r="G11" s="25">
        <v>1</v>
      </c>
      <c r="H11" s="25">
        <v>0.70684060000000004</v>
      </c>
      <c r="I11" s="25">
        <v>1.4147462</v>
      </c>
      <c r="J11" s="25">
        <v>14.494441986083984</v>
      </c>
      <c r="K11" s="25">
        <v>14.427747</v>
      </c>
      <c r="L11" s="25">
        <v>6.1523321999999998E-2</v>
      </c>
      <c r="M11" s="9"/>
      <c r="N11" s="6"/>
      <c r="O11" s="6"/>
      <c r="P11" s="6"/>
      <c r="Q11" s="6"/>
      <c r="R11" s="7"/>
      <c r="S11" s="6"/>
      <c r="T11" s="1" t="s">
        <v>1</v>
      </c>
      <c r="U11" s="5"/>
      <c r="V11" s="5"/>
      <c r="W11" s="5"/>
    </row>
    <row r="12" spans="1:23" s="13" customFormat="1" ht="16" x14ac:dyDescent="0.2">
      <c r="A12" s="27" t="s">
        <v>101</v>
      </c>
      <c r="B12" s="16">
        <v>2</v>
      </c>
      <c r="C12" s="16" t="s">
        <v>75</v>
      </c>
      <c r="D12" s="16" t="s">
        <v>80</v>
      </c>
      <c r="E12" s="16" t="s">
        <v>103</v>
      </c>
      <c r="F12" s="16" t="s">
        <v>104</v>
      </c>
      <c r="G12" s="16" t="s">
        <v>1</v>
      </c>
      <c r="H12" s="16" t="s">
        <v>1</v>
      </c>
      <c r="I12" s="16" t="s">
        <v>1</v>
      </c>
      <c r="J12" s="28">
        <v>24.962724685668945</v>
      </c>
      <c r="K12" s="28">
        <v>25.389337999999999</v>
      </c>
      <c r="L12" s="28">
        <v>0.37189003999999998</v>
      </c>
      <c r="M12" s="9">
        <f t="shared" ref="M12" si="0">K18-K12</f>
        <v>-9.3997439999999983</v>
      </c>
      <c r="N12" s="9">
        <f t="shared" ref="N12" si="1">SQRT(L12^2+L18^2)</f>
        <v>0.40069032083025913</v>
      </c>
      <c r="O12" s="18">
        <f>$O$3</f>
        <v>-7.4350429999999985</v>
      </c>
      <c r="P12" s="9">
        <f t="shared" ref="P12" si="2">M12-O12</f>
        <v>-1.9647009999999998</v>
      </c>
      <c r="Q12" s="9">
        <f t="shared" ref="Q12" si="3">N12</f>
        <v>0.40069032083025913</v>
      </c>
      <c r="R12" s="8">
        <f t="shared" ref="R12" si="4">2^(-P12)</f>
        <v>3.9033179926849608</v>
      </c>
      <c r="S12" s="9">
        <f>LOG(R12,2)</f>
        <v>1.9647009999999998</v>
      </c>
      <c r="T12" s="13" t="s">
        <v>1</v>
      </c>
    </row>
    <row r="13" spans="1:23" ht="16" x14ac:dyDescent="0.2">
      <c r="A13" s="29" t="s">
        <v>107</v>
      </c>
      <c r="B13">
        <v>14</v>
      </c>
      <c r="C13" t="s">
        <v>74</v>
      </c>
      <c r="D13" t="s">
        <v>80</v>
      </c>
      <c r="E13" t="s">
        <v>103</v>
      </c>
      <c r="F13" t="s">
        <v>104</v>
      </c>
      <c r="G13" t="s">
        <v>1</v>
      </c>
      <c r="H13" t="s">
        <v>1</v>
      </c>
      <c r="I13" t="s">
        <v>1</v>
      </c>
      <c r="J13" s="25">
        <v>25.645097732543945</v>
      </c>
      <c r="K13" s="25">
        <v>25.389337999999999</v>
      </c>
      <c r="L13" s="25">
        <v>0.37189003999999998</v>
      </c>
      <c r="M13" s="9"/>
      <c r="N13" s="9"/>
      <c r="O13" s="6"/>
      <c r="P13" s="9"/>
      <c r="Q13" s="9"/>
      <c r="R13" s="8"/>
      <c r="S13" s="9"/>
      <c r="T13" s="1" t="s">
        <v>1</v>
      </c>
    </row>
    <row r="14" spans="1:23" ht="16" x14ac:dyDescent="0.2">
      <c r="A14" s="29"/>
      <c r="B14">
        <v>26</v>
      </c>
      <c r="C14" t="s">
        <v>73</v>
      </c>
      <c r="D14" t="s">
        <v>80</v>
      </c>
      <c r="E14" t="s">
        <v>103</v>
      </c>
      <c r="F14" t="s">
        <v>104</v>
      </c>
      <c r="G14" t="s">
        <v>1</v>
      </c>
      <c r="H14" t="s">
        <v>1</v>
      </c>
      <c r="I14" t="s">
        <v>1</v>
      </c>
      <c r="J14" s="25">
        <v>25.560195922851562</v>
      </c>
      <c r="K14" s="25">
        <v>25.389337999999999</v>
      </c>
      <c r="L14" s="25">
        <v>0.37189003999999998</v>
      </c>
      <c r="M14" s="9"/>
      <c r="N14" s="9"/>
      <c r="O14" s="6"/>
      <c r="P14" s="9"/>
      <c r="Q14" s="9"/>
      <c r="R14" s="8"/>
      <c r="S14" s="9"/>
      <c r="T14" s="1" t="s">
        <v>1</v>
      </c>
    </row>
    <row r="15" spans="1:23" ht="16" x14ac:dyDescent="0.2">
      <c r="A15" s="29"/>
      <c r="B15">
        <v>6</v>
      </c>
      <c r="C15" t="s">
        <v>62</v>
      </c>
      <c r="D15" t="s">
        <v>80</v>
      </c>
      <c r="E15" t="s">
        <v>105</v>
      </c>
      <c r="F15" t="s">
        <v>104</v>
      </c>
      <c r="G15" s="25">
        <v>0.67736834000000001</v>
      </c>
      <c r="H15" s="25">
        <v>0.42406877999999998</v>
      </c>
      <c r="I15" s="25">
        <v>1.0819657</v>
      </c>
      <c r="J15" s="25">
        <v>25.622682571411133</v>
      </c>
      <c r="K15" s="25">
        <v>25.493528000000001</v>
      </c>
      <c r="L15" s="25">
        <v>0.19837463999999999</v>
      </c>
      <c r="M15" s="9">
        <f t="shared" ref="M15" si="5">K18-K15</f>
        <v>-9.503934000000001</v>
      </c>
      <c r="N15" s="9">
        <f t="shared" ref="N15" si="6">SQRT(L15^2+L18^2)</f>
        <v>0.24819957524335934</v>
      </c>
      <c r="O15" s="34">
        <f>$O$6</f>
        <v>-6.5912489999999995</v>
      </c>
      <c r="P15" s="9">
        <f t="shared" ref="P15" si="7">M15-O15</f>
        <v>-2.9126850000000015</v>
      </c>
      <c r="Q15" s="9">
        <f t="shared" ref="Q15" si="8">N15</f>
        <v>0.24819957524335934</v>
      </c>
      <c r="R15" s="8">
        <f t="shared" ref="R15" si="9">2^(-P15)</f>
        <v>7.5301833863278143</v>
      </c>
      <c r="S15" s="6"/>
    </row>
    <row r="16" spans="1:23" ht="16" x14ac:dyDescent="0.2">
      <c r="A16" s="29"/>
      <c r="B16">
        <v>18</v>
      </c>
      <c r="C16" t="s">
        <v>61</v>
      </c>
      <c r="D16" t="s">
        <v>80</v>
      </c>
      <c r="E16" t="s">
        <v>105</v>
      </c>
      <c r="F16" t="s">
        <v>104</v>
      </c>
      <c r="G16" s="25">
        <v>0.67736834000000001</v>
      </c>
      <c r="H16" s="25">
        <v>0.42406877999999998</v>
      </c>
      <c r="I16" s="25">
        <v>1.0819657</v>
      </c>
      <c r="J16" s="25">
        <v>25.265115737915039</v>
      </c>
      <c r="K16" s="25">
        <v>25.493528000000001</v>
      </c>
      <c r="L16" s="25">
        <v>0.19837463999999999</v>
      </c>
      <c r="M16" s="9"/>
      <c r="N16" s="9"/>
      <c r="O16" s="6"/>
      <c r="P16" s="9"/>
      <c r="Q16" s="9"/>
      <c r="R16" s="8"/>
      <c r="S16" s="6"/>
    </row>
    <row r="17" spans="1:23" ht="16" x14ac:dyDescent="0.2">
      <c r="A17" s="29"/>
      <c r="B17">
        <v>30</v>
      </c>
      <c r="C17" t="s">
        <v>60</v>
      </c>
      <c r="D17" t="s">
        <v>80</v>
      </c>
      <c r="E17" t="s">
        <v>105</v>
      </c>
      <c r="F17" t="s">
        <v>104</v>
      </c>
      <c r="G17" s="25">
        <v>0.67736834000000001</v>
      </c>
      <c r="H17" s="25">
        <v>0.42406877999999998</v>
      </c>
      <c r="I17" s="25">
        <v>1.0819657</v>
      </c>
      <c r="J17" s="25">
        <v>25.592784881591797</v>
      </c>
      <c r="K17" s="25">
        <v>25.493528000000001</v>
      </c>
      <c r="L17" s="25">
        <v>0.19837463999999999</v>
      </c>
      <c r="M17" s="9"/>
      <c r="N17" s="9"/>
      <c r="O17" s="6"/>
      <c r="P17" s="9"/>
      <c r="Q17" s="9"/>
      <c r="R17" s="8"/>
      <c r="S17" s="6"/>
    </row>
    <row r="18" spans="1:23" ht="16" x14ac:dyDescent="0.2">
      <c r="A18" s="29"/>
      <c r="B18">
        <v>10</v>
      </c>
      <c r="C18" t="s">
        <v>50</v>
      </c>
      <c r="D18" t="s">
        <v>80</v>
      </c>
      <c r="E18" t="s">
        <v>106</v>
      </c>
      <c r="F18" t="s">
        <v>104</v>
      </c>
      <c r="G18" s="25">
        <v>0.34306695999999998</v>
      </c>
      <c r="H18" s="25">
        <v>0.21979994999999999</v>
      </c>
      <c r="I18" s="25">
        <v>0.53546386999999995</v>
      </c>
      <c r="J18" s="25">
        <v>16.102027893066406</v>
      </c>
      <c r="K18" s="25">
        <v>15.989594</v>
      </c>
      <c r="L18" s="25">
        <v>0.14916612000000001</v>
      </c>
      <c r="M18" s="9"/>
      <c r="N18" s="9"/>
      <c r="O18" s="6"/>
      <c r="P18" s="9"/>
      <c r="Q18" s="9"/>
      <c r="R18" s="8"/>
      <c r="S18" s="6"/>
      <c r="T18" s="1" t="s">
        <v>1</v>
      </c>
      <c r="U18" s="5"/>
      <c r="V18" s="5"/>
      <c r="W18" s="5"/>
    </row>
    <row r="19" spans="1:23" ht="16" x14ac:dyDescent="0.2">
      <c r="A19" s="29"/>
      <c r="B19">
        <v>22</v>
      </c>
      <c r="C19" t="s">
        <v>49</v>
      </c>
      <c r="D19" t="s">
        <v>80</v>
      </c>
      <c r="E19" t="s">
        <v>106</v>
      </c>
      <c r="F19" t="s">
        <v>104</v>
      </c>
      <c r="G19" s="25">
        <v>0.34306695999999998</v>
      </c>
      <c r="H19" s="25">
        <v>0.21979994999999999</v>
      </c>
      <c r="I19" s="25">
        <v>0.53546386999999995</v>
      </c>
      <c r="J19" s="25">
        <v>16.046380996704102</v>
      </c>
      <c r="K19" s="25">
        <v>15.989594</v>
      </c>
      <c r="L19" s="25">
        <v>0.14916612000000001</v>
      </c>
      <c r="M19" s="9"/>
      <c r="N19" s="6"/>
      <c r="O19" s="6"/>
      <c r="P19" s="6"/>
      <c r="Q19" s="6"/>
      <c r="R19" s="7"/>
      <c r="S19" s="6"/>
      <c r="T19" s="1" t="s">
        <v>1</v>
      </c>
      <c r="U19" s="5"/>
      <c r="V19" s="5"/>
      <c r="W19" s="5"/>
    </row>
    <row r="20" spans="1:23" s="10" customFormat="1" ht="16" x14ac:dyDescent="0.2">
      <c r="A20" s="30"/>
      <c r="B20" s="17">
        <v>34</v>
      </c>
      <c r="C20" s="17" t="s">
        <v>48</v>
      </c>
      <c r="D20" s="17" t="s">
        <v>80</v>
      </c>
      <c r="E20" s="17" t="s">
        <v>106</v>
      </c>
      <c r="F20" s="17" t="s">
        <v>104</v>
      </c>
      <c r="G20" s="31">
        <v>0.34306695999999998</v>
      </c>
      <c r="H20" s="31">
        <v>0.21979994999999999</v>
      </c>
      <c r="I20" s="31">
        <v>0.53546386999999995</v>
      </c>
      <c r="J20" s="31">
        <v>15.820375442504883</v>
      </c>
      <c r="K20" s="31">
        <v>15.989594</v>
      </c>
      <c r="L20" s="31">
        <v>0.14916612000000001</v>
      </c>
      <c r="M20" s="9"/>
      <c r="N20" s="6"/>
      <c r="O20" s="12"/>
      <c r="P20" s="6"/>
      <c r="Q20" s="6"/>
      <c r="R20" s="7"/>
      <c r="S20" s="12"/>
      <c r="T20" s="10" t="s">
        <v>1</v>
      </c>
      <c r="U20" s="11"/>
      <c r="V20" s="11"/>
      <c r="W20" s="11"/>
    </row>
    <row r="21" spans="1:23" ht="16" x14ac:dyDescent="0.2">
      <c r="A21" s="20" t="s">
        <v>101</v>
      </c>
      <c r="B21">
        <v>3</v>
      </c>
      <c r="C21" t="s">
        <v>39</v>
      </c>
      <c r="D21" t="s">
        <v>79</v>
      </c>
      <c r="E21" t="s">
        <v>103</v>
      </c>
      <c r="F21" t="s">
        <v>104</v>
      </c>
      <c r="G21" t="s">
        <v>1</v>
      </c>
      <c r="H21" t="s">
        <v>1</v>
      </c>
      <c r="I21" t="s">
        <v>1</v>
      </c>
      <c r="J21" s="25">
        <v>22.391731262207031</v>
      </c>
      <c r="K21" s="25">
        <v>22.442557999999998</v>
      </c>
      <c r="L21" s="25">
        <v>8.6664854999999999E-2</v>
      </c>
      <c r="M21" s="9">
        <f t="shared" ref="M21" si="10">K27-K21</f>
        <v>-7.4350429999999985</v>
      </c>
      <c r="N21" s="9">
        <f t="shared" ref="N21" si="11">SQRT(L21^2+L27^2)</f>
        <v>9.1150431178576879E-2</v>
      </c>
      <c r="O21" s="18">
        <f t="shared" ref="O21" si="12">$O$3</f>
        <v>-7.4350429999999985</v>
      </c>
      <c r="P21" s="9">
        <f t="shared" ref="P21" si="13">M21-O21</f>
        <v>0</v>
      </c>
      <c r="Q21" s="9">
        <f t="shared" ref="Q21" si="14">N21</f>
        <v>9.1150431178576879E-2</v>
      </c>
      <c r="R21" s="8">
        <f t="shared" ref="R21" si="15">2^(-P21)</f>
        <v>1</v>
      </c>
      <c r="S21" s="6">
        <f>LOG(R21,2)</f>
        <v>0</v>
      </c>
      <c r="T21" s="1" t="s">
        <v>1</v>
      </c>
    </row>
    <row r="22" spans="1:23" ht="16" x14ac:dyDescent="0.2">
      <c r="A22" s="20" t="s">
        <v>108</v>
      </c>
      <c r="B22">
        <v>15</v>
      </c>
      <c r="C22" t="s">
        <v>38</v>
      </c>
      <c r="D22" t="s">
        <v>79</v>
      </c>
      <c r="E22" t="s">
        <v>103</v>
      </c>
      <c r="F22" t="s">
        <v>104</v>
      </c>
      <c r="G22" t="s">
        <v>1</v>
      </c>
      <c r="H22" t="s">
        <v>1</v>
      </c>
      <c r="I22" t="s">
        <v>1</v>
      </c>
      <c r="J22" s="25">
        <v>22.393316268920898</v>
      </c>
      <c r="K22" s="25">
        <v>22.442557999999998</v>
      </c>
      <c r="L22" s="25">
        <v>8.6664854999999999E-2</v>
      </c>
      <c r="M22" s="9"/>
      <c r="N22" s="9"/>
      <c r="O22" s="6"/>
      <c r="P22" s="9"/>
      <c r="Q22" s="9"/>
      <c r="R22" s="8"/>
      <c r="S22" s="9"/>
      <c r="T22" s="1" t="s">
        <v>1</v>
      </c>
    </row>
    <row r="23" spans="1:23" ht="16" x14ac:dyDescent="0.2">
      <c r="B23">
        <v>27</v>
      </c>
      <c r="C23" t="s">
        <v>37</v>
      </c>
      <c r="D23" t="s">
        <v>79</v>
      </c>
      <c r="E23" t="s">
        <v>103</v>
      </c>
      <c r="F23" t="s">
        <v>104</v>
      </c>
      <c r="G23" t="s">
        <v>1</v>
      </c>
      <c r="H23" t="s">
        <v>1</v>
      </c>
      <c r="I23" t="s">
        <v>1</v>
      </c>
      <c r="J23" s="25">
        <v>22.542625427246094</v>
      </c>
      <c r="K23" s="25">
        <v>22.442557999999998</v>
      </c>
      <c r="L23" s="25">
        <v>8.6664854999999999E-2</v>
      </c>
      <c r="M23" s="9"/>
      <c r="N23" s="9"/>
      <c r="O23" s="6"/>
      <c r="P23" s="9"/>
      <c r="Q23" s="9"/>
      <c r="R23" s="8"/>
      <c r="S23" s="9"/>
      <c r="T23" s="1" t="s">
        <v>1</v>
      </c>
    </row>
    <row r="24" spans="1:23" ht="16" x14ac:dyDescent="0.2">
      <c r="B24">
        <v>7</v>
      </c>
      <c r="C24" t="s">
        <v>27</v>
      </c>
      <c r="D24" t="s">
        <v>79</v>
      </c>
      <c r="E24" t="s">
        <v>105</v>
      </c>
      <c r="F24" t="s">
        <v>104</v>
      </c>
      <c r="G24" s="25">
        <v>1.3067586</v>
      </c>
      <c r="H24" s="25">
        <v>0.95427596999999997</v>
      </c>
      <c r="I24" s="25">
        <v>1.7894384999999999</v>
      </c>
      <c r="J24" s="25">
        <v>21.88426399230957</v>
      </c>
      <c r="K24" s="25">
        <v>21.598763999999999</v>
      </c>
      <c r="L24" s="25">
        <v>0.26931860000000002</v>
      </c>
      <c r="M24" s="9">
        <f t="shared" ref="M24" si="16">K27-K24</f>
        <v>-6.5912489999999995</v>
      </c>
      <c r="N24" s="9">
        <f t="shared" ref="N24" si="17">SQRT(L24^2+L27^2)</f>
        <v>0.27079533289521346</v>
      </c>
      <c r="O24" s="34">
        <f t="shared" ref="O24" si="18">$O$6</f>
        <v>-6.5912489999999995</v>
      </c>
      <c r="P24" s="9">
        <f t="shared" ref="P24" si="19">M24-O24</f>
        <v>0</v>
      </c>
      <c r="Q24" s="9">
        <f t="shared" ref="Q24" si="20">N24</f>
        <v>0.27079533289521346</v>
      </c>
      <c r="R24" s="8">
        <f t="shared" ref="R24" si="21">2^(-P24)</f>
        <v>1</v>
      </c>
      <c r="S24" s="6"/>
    </row>
    <row r="25" spans="1:23" ht="16" x14ac:dyDescent="0.2">
      <c r="B25">
        <v>19</v>
      </c>
      <c r="C25" t="s">
        <v>26</v>
      </c>
      <c r="D25" t="s">
        <v>79</v>
      </c>
      <c r="E25" t="s">
        <v>105</v>
      </c>
      <c r="F25" t="s">
        <v>104</v>
      </c>
      <c r="G25" s="25">
        <v>1.3067586</v>
      </c>
      <c r="H25" s="25">
        <v>0.95427596999999997</v>
      </c>
      <c r="I25" s="25">
        <v>1.7894384999999999</v>
      </c>
      <c r="J25" s="25">
        <v>21.3492431640625</v>
      </c>
      <c r="K25" s="25">
        <v>21.598763999999999</v>
      </c>
      <c r="L25" s="25">
        <v>0.26931860000000002</v>
      </c>
      <c r="M25" s="9"/>
      <c r="N25" s="9"/>
      <c r="O25" s="6"/>
      <c r="P25" s="9"/>
      <c r="Q25" s="9"/>
      <c r="R25" s="8"/>
      <c r="S25" s="6"/>
    </row>
    <row r="26" spans="1:23" ht="16" x14ac:dyDescent="0.2">
      <c r="B26">
        <v>31</v>
      </c>
      <c r="C26" t="s">
        <v>25</v>
      </c>
      <c r="D26" t="s">
        <v>79</v>
      </c>
      <c r="E26" t="s">
        <v>105</v>
      </c>
      <c r="F26" t="s">
        <v>104</v>
      </c>
      <c r="G26" s="25">
        <v>1.3067586</v>
      </c>
      <c r="H26" s="25">
        <v>0.95427596999999997</v>
      </c>
      <c r="I26" s="25">
        <v>1.7894384999999999</v>
      </c>
      <c r="J26" s="25">
        <v>21.562789916992188</v>
      </c>
      <c r="K26" s="25">
        <v>21.598763999999999</v>
      </c>
      <c r="L26" s="25">
        <v>0.26931860000000002</v>
      </c>
      <c r="M26" s="9"/>
      <c r="N26" s="9"/>
      <c r="O26" s="6"/>
      <c r="P26" s="9"/>
      <c r="Q26" s="9"/>
      <c r="R26" s="8"/>
      <c r="S26" s="6"/>
    </row>
    <row r="27" spans="1:23" ht="16" x14ac:dyDescent="0.2">
      <c r="B27">
        <v>11</v>
      </c>
      <c r="C27" t="s">
        <v>17</v>
      </c>
      <c r="D27" t="s">
        <v>79</v>
      </c>
      <c r="E27" t="s">
        <v>106</v>
      </c>
      <c r="F27" t="s">
        <v>104</v>
      </c>
      <c r="G27" s="25">
        <v>8.7891010000000006E-2</v>
      </c>
      <c r="H27" s="25">
        <v>7.9425549999999998E-2</v>
      </c>
      <c r="I27" s="25">
        <v>9.7258754000000003E-2</v>
      </c>
      <c r="J27" s="25">
        <v>15.024712562561035</v>
      </c>
      <c r="K27" s="25">
        <v>15.007515</v>
      </c>
      <c r="L27" s="25">
        <v>2.8241883999999998E-2</v>
      </c>
      <c r="M27" s="9"/>
      <c r="N27" s="9"/>
      <c r="O27" s="6"/>
      <c r="P27" s="9"/>
      <c r="Q27" s="9"/>
      <c r="R27" s="8"/>
      <c r="S27" s="6"/>
      <c r="T27" s="1" t="s">
        <v>1</v>
      </c>
      <c r="U27" s="5"/>
      <c r="V27" s="5"/>
      <c r="W27" s="5"/>
    </row>
    <row r="28" spans="1:23" ht="16" x14ac:dyDescent="0.2">
      <c r="B28">
        <v>23</v>
      </c>
      <c r="C28" t="s">
        <v>16</v>
      </c>
      <c r="D28" t="s">
        <v>79</v>
      </c>
      <c r="E28" t="s">
        <v>106</v>
      </c>
      <c r="F28" t="s">
        <v>104</v>
      </c>
      <c r="G28" s="25">
        <v>8.7891010000000006E-2</v>
      </c>
      <c r="H28" s="25">
        <v>7.9425549999999998E-2</v>
      </c>
      <c r="I28" s="25">
        <v>9.7258754000000003E-2</v>
      </c>
      <c r="J28" s="25">
        <v>15.022912979125977</v>
      </c>
      <c r="K28" s="25">
        <v>15.007515</v>
      </c>
      <c r="L28" s="25">
        <v>2.8241883999999998E-2</v>
      </c>
      <c r="M28" s="9"/>
      <c r="N28" s="6"/>
      <c r="O28" s="6"/>
      <c r="P28" s="6"/>
      <c r="Q28" s="6"/>
      <c r="R28" s="7"/>
      <c r="S28" s="6"/>
      <c r="T28" s="1" t="s">
        <v>1</v>
      </c>
      <c r="U28" s="5"/>
      <c r="V28" s="5"/>
      <c r="W28" s="5"/>
    </row>
    <row r="29" spans="1:23" ht="16" x14ac:dyDescent="0.2">
      <c r="B29">
        <v>35</v>
      </c>
      <c r="C29" t="s">
        <v>15</v>
      </c>
      <c r="D29" t="s">
        <v>79</v>
      </c>
      <c r="E29" t="s">
        <v>106</v>
      </c>
      <c r="F29" t="s">
        <v>104</v>
      </c>
      <c r="G29" s="25">
        <v>8.7891010000000006E-2</v>
      </c>
      <c r="H29" s="25">
        <v>7.9425549999999998E-2</v>
      </c>
      <c r="I29" s="25">
        <v>9.7258754000000003E-2</v>
      </c>
      <c r="J29" s="25">
        <v>14.974921226501465</v>
      </c>
      <c r="K29" s="25">
        <v>15.007515</v>
      </c>
      <c r="L29" s="25">
        <v>2.8241883999999998E-2</v>
      </c>
      <c r="M29" s="9"/>
      <c r="N29" s="6"/>
      <c r="O29" s="12"/>
      <c r="P29" s="6"/>
      <c r="Q29" s="6"/>
      <c r="R29" s="7"/>
      <c r="S29" s="6"/>
      <c r="T29" s="1" t="s">
        <v>1</v>
      </c>
      <c r="U29" s="5"/>
      <c r="V29" s="5"/>
      <c r="W29" s="5"/>
    </row>
    <row r="30" spans="1:23" s="13" customFormat="1" ht="16" x14ac:dyDescent="0.2">
      <c r="A30" s="27" t="s">
        <v>101</v>
      </c>
      <c r="B30" s="16">
        <v>4</v>
      </c>
      <c r="C30" s="16" t="s">
        <v>33</v>
      </c>
      <c r="D30" s="16" t="s">
        <v>45</v>
      </c>
      <c r="E30" s="16" t="s">
        <v>103</v>
      </c>
      <c r="F30" s="16" t="s">
        <v>104</v>
      </c>
      <c r="G30" s="16" t="s">
        <v>1</v>
      </c>
      <c r="H30" s="16" t="s">
        <v>1</v>
      </c>
      <c r="I30" s="16" t="s">
        <v>1</v>
      </c>
      <c r="J30" s="28">
        <v>24.717683792114258</v>
      </c>
      <c r="K30" s="28">
        <v>24.555579999999999</v>
      </c>
      <c r="L30" s="28">
        <v>0.20175306000000001</v>
      </c>
      <c r="M30" s="9">
        <f t="shared" ref="M30" si="22">K36-K30</f>
        <v>-8.1258920000000003</v>
      </c>
      <c r="N30" s="9">
        <f t="shared" ref="N30" si="23">SQRT(L30^2+L36^2)</f>
        <v>0.28719360393347065</v>
      </c>
      <c r="O30" s="18">
        <f t="shared" ref="O30" si="24">$O$3</f>
        <v>-7.4350429999999985</v>
      </c>
      <c r="P30" s="9">
        <f t="shared" ref="P30" si="25">M30-O30</f>
        <v>-0.69084900000000182</v>
      </c>
      <c r="Q30" s="9">
        <f t="shared" ref="Q30" si="26">N30</f>
        <v>0.28719360393347065</v>
      </c>
      <c r="R30" s="8">
        <f t="shared" ref="R30" si="27">2^(-P30)</f>
        <v>1.6142331860889778</v>
      </c>
      <c r="S30" s="9">
        <f>LOG(R30,2)</f>
        <v>0.69084900000000182</v>
      </c>
      <c r="T30" s="13" t="s">
        <v>1</v>
      </c>
    </row>
    <row r="31" spans="1:23" ht="16" x14ac:dyDescent="0.2">
      <c r="A31" s="29" t="s">
        <v>109</v>
      </c>
      <c r="B31">
        <v>16</v>
      </c>
      <c r="C31" t="s">
        <v>32</v>
      </c>
      <c r="D31" t="s">
        <v>45</v>
      </c>
      <c r="E31" t="s">
        <v>103</v>
      </c>
      <c r="F31" t="s">
        <v>104</v>
      </c>
      <c r="G31" t="s">
        <v>1</v>
      </c>
      <c r="H31" t="s">
        <v>1</v>
      </c>
      <c r="I31" t="s">
        <v>1</v>
      </c>
      <c r="J31" s="25">
        <v>24.329627990722656</v>
      </c>
      <c r="K31" s="25">
        <v>24.555579999999999</v>
      </c>
      <c r="L31" s="25">
        <v>0.20175306000000001</v>
      </c>
      <c r="M31" s="9"/>
      <c r="N31" s="9"/>
      <c r="O31" s="6"/>
      <c r="P31" s="9"/>
      <c r="Q31" s="9"/>
      <c r="R31" s="8"/>
      <c r="S31" s="9"/>
      <c r="T31" s="1" t="s">
        <v>1</v>
      </c>
    </row>
    <row r="32" spans="1:23" ht="16" x14ac:dyDescent="0.2">
      <c r="A32" s="29"/>
      <c r="B32">
        <v>28</v>
      </c>
      <c r="C32" t="s">
        <v>31</v>
      </c>
      <c r="D32" t="s">
        <v>45</v>
      </c>
      <c r="E32" t="s">
        <v>103</v>
      </c>
      <c r="F32" t="s">
        <v>104</v>
      </c>
      <c r="G32" t="s">
        <v>1</v>
      </c>
      <c r="H32" t="s">
        <v>1</v>
      </c>
      <c r="I32" t="s">
        <v>1</v>
      </c>
      <c r="J32" s="25">
        <v>24.619428634643555</v>
      </c>
      <c r="K32" s="25">
        <v>24.555579999999999</v>
      </c>
      <c r="L32" s="25">
        <v>0.20175306000000001</v>
      </c>
      <c r="M32" s="9"/>
      <c r="N32" s="9"/>
      <c r="O32" s="6"/>
      <c r="P32" s="9"/>
      <c r="Q32" s="9"/>
      <c r="R32" s="8"/>
      <c r="S32" s="9"/>
      <c r="T32" s="1" t="s">
        <v>1</v>
      </c>
    </row>
    <row r="33" spans="1:24" ht="16" x14ac:dyDescent="0.2">
      <c r="A33" s="29"/>
      <c r="B33">
        <v>8</v>
      </c>
      <c r="C33" t="s">
        <v>22</v>
      </c>
      <c r="D33" t="s">
        <v>45</v>
      </c>
      <c r="E33" t="s">
        <v>105</v>
      </c>
      <c r="F33" t="s">
        <v>104</v>
      </c>
      <c r="G33" s="25">
        <v>0.69200830000000002</v>
      </c>
      <c r="H33" s="25">
        <v>0.54642809999999997</v>
      </c>
      <c r="I33" s="25">
        <v>0.87637423999999997</v>
      </c>
      <c r="J33" s="25">
        <v>24.58685302734375</v>
      </c>
      <c r="K33" s="25">
        <v>24.628920000000001</v>
      </c>
      <c r="L33" s="25">
        <v>6.6969319999999999E-2</v>
      </c>
      <c r="M33" s="9">
        <f t="shared" ref="M33" si="28">K36-K33</f>
        <v>-8.1992320000000021</v>
      </c>
      <c r="N33" s="9">
        <f t="shared" ref="N33" si="29">SQRT(L33^2+L36^2)</f>
        <v>0.21508314378907983</v>
      </c>
      <c r="O33" s="34">
        <f t="shared" ref="O33" si="30">$O$6</f>
        <v>-6.5912489999999995</v>
      </c>
      <c r="P33" s="9">
        <f t="shared" ref="P33" si="31">M33-O33</f>
        <v>-1.6079830000000026</v>
      </c>
      <c r="Q33" s="9">
        <f t="shared" ref="Q33" si="32">N33</f>
        <v>0.21508314378907983</v>
      </c>
      <c r="R33" s="8">
        <f t="shared" ref="R33" si="33">2^(-P33)</f>
        <v>3.0482537413636468</v>
      </c>
      <c r="S33" s="6"/>
    </row>
    <row r="34" spans="1:24" ht="16" x14ac:dyDescent="0.2">
      <c r="A34" s="29"/>
      <c r="B34">
        <v>20</v>
      </c>
      <c r="C34" t="s">
        <v>21</v>
      </c>
      <c r="D34" t="s">
        <v>45</v>
      </c>
      <c r="E34" t="s">
        <v>105</v>
      </c>
      <c r="F34" t="s">
        <v>104</v>
      </c>
      <c r="G34" s="25">
        <v>0.69200830000000002</v>
      </c>
      <c r="H34" s="25">
        <v>0.54642809999999997</v>
      </c>
      <c r="I34" s="25">
        <v>0.87637423999999997</v>
      </c>
      <c r="J34" s="25">
        <v>24.593759536743164</v>
      </c>
      <c r="K34" s="25">
        <v>24.628920000000001</v>
      </c>
      <c r="L34" s="25">
        <v>6.6969319999999999E-2</v>
      </c>
      <c r="M34" s="9"/>
      <c r="N34" s="9"/>
      <c r="O34" s="6"/>
      <c r="P34" s="9"/>
      <c r="Q34" s="9"/>
      <c r="R34" s="8"/>
      <c r="S34" s="6"/>
    </row>
    <row r="35" spans="1:24" ht="16" x14ac:dyDescent="0.2">
      <c r="A35" s="29"/>
      <c r="B35">
        <v>32</v>
      </c>
      <c r="C35" t="s">
        <v>20</v>
      </c>
      <c r="D35" t="s">
        <v>45</v>
      </c>
      <c r="E35" t="s">
        <v>105</v>
      </c>
      <c r="F35" t="s">
        <v>104</v>
      </c>
      <c r="G35" s="25">
        <v>0.69200830000000002</v>
      </c>
      <c r="H35" s="25">
        <v>0.54642809999999997</v>
      </c>
      <c r="I35" s="25">
        <v>0.87637423999999997</v>
      </c>
      <c r="J35" s="25">
        <v>24.706146240234375</v>
      </c>
      <c r="K35" s="25">
        <v>24.628920000000001</v>
      </c>
      <c r="L35" s="25">
        <v>6.6969319999999999E-2</v>
      </c>
      <c r="M35" s="9"/>
      <c r="N35" s="9"/>
      <c r="O35" s="6"/>
      <c r="P35" s="9"/>
      <c r="Q35" s="9"/>
      <c r="R35" s="8"/>
      <c r="S35" s="6"/>
    </row>
    <row r="36" spans="1:24" ht="16" x14ac:dyDescent="0.2">
      <c r="A36" s="29"/>
      <c r="B36">
        <v>12</v>
      </c>
      <c r="C36" t="s">
        <v>12</v>
      </c>
      <c r="D36" t="s">
        <v>45</v>
      </c>
      <c r="E36" t="s">
        <v>106</v>
      </c>
      <c r="F36" t="s">
        <v>104</v>
      </c>
      <c r="G36" s="25">
        <v>0.1418768</v>
      </c>
      <c r="H36" s="25">
        <v>0.10311632599999999</v>
      </c>
      <c r="I36" s="25">
        <v>0.19520698</v>
      </c>
      <c r="J36" s="25">
        <v>16.662818908691406</v>
      </c>
      <c r="K36" s="25">
        <v>16.429687999999999</v>
      </c>
      <c r="L36" s="25">
        <v>0.20439146</v>
      </c>
      <c r="M36" s="9"/>
      <c r="N36" s="9"/>
      <c r="O36" s="6"/>
      <c r="P36" s="9"/>
      <c r="Q36" s="9"/>
      <c r="R36" s="8"/>
      <c r="S36" s="6"/>
      <c r="T36" s="1" t="s">
        <v>1</v>
      </c>
      <c r="U36" s="5"/>
      <c r="V36" s="5"/>
      <c r="W36" s="5"/>
    </row>
    <row r="37" spans="1:24" ht="16" x14ac:dyDescent="0.2">
      <c r="A37" s="29"/>
      <c r="B37">
        <v>24</v>
      </c>
      <c r="C37" t="s">
        <v>11</v>
      </c>
      <c r="D37" t="s">
        <v>45</v>
      </c>
      <c r="E37" t="s">
        <v>106</v>
      </c>
      <c r="F37" t="s">
        <v>104</v>
      </c>
      <c r="G37" s="25">
        <v>0.1418768</v>
      </c>
      <c r="H37" s="25">
        <v>0.10311632599999999</v>
      </c>
      <c r="I37" s="25">
        <v>0.19520698</v>
      </c>
      <c r="J37" s="25">
        <v>16.344947814941406</v>
      </c>
      <c r="K37" s="25">
        <v>16.429687999999999</v>
      </c>
      <c r="L37" s="25">
        <v>0.20439146</v>
      </c>
      <c r="M37" s="9"/>
      <c r="N37" s="6"/>
      <c r="O37" s="6"/>
      <c r="P37" s="6"/>
      <c r="Q37" s="6"/>
      <c r="R37" s="7"/>
      <c r="S37" s="6"/>
      <c r="T37" s="1" t="s">
        <v>1</v>
      </c>
      <c r="U37" s="5"/>
      <c r="V37" s="5"/>
      <c r="W37" s="5"/>
    </row>
    <row r="38" spans="1:24" s="10" customFormat="1" ht="16" x14ac:dyDescent="0.2">
      <c r="A38" s="30"/>
      <c r="B38" s="17">
        <v>36</v>
      </c>
      <c r="C38" s="17" t="s">
        <v>10</v>
      </c>
      <c r="D38" s="17" t="s">
        <v>45</v>
      </c>
      <c r="E38" s="17" t="s">
        <v>106</v>
      </c>
      <c r="F38" s="17" t="s">
        <v>104</v>
      </c>
      <c r="G38" s="31">
        <v>0.1418768</v>
      </c>
      <c r="H38" s="31">
        <v>0.10311632599999999</v>
      </c>
      <c r="I38" s="31">
        <v>0.19520698</v>
      </c>
      <c r="J38" s="31">
        <v>16.281293869018555</v>
      </c>
      <c r="K38" s="31">
        <v>16.429687999999999</v>
      </c>
      <c r="L38" s="31">
        <v>0.20439146</v>
      </c>
      <c r="M38" s="9"/>
      <c r="N38" s="6"/>
      <c r="O38" s="12"/>
      <c r="P38" s="6"/>
      <c r="Q38" s="6"/>
      <c r="R38" s="7"/>
      <c r="S38" s="12"/>
      <c r="T38" s="10" t="s">
        <v>1</v>
      </c>
      <c r="U38" s="11"/>
      <c r="V38" s="11"/>
      <c r="W38" s="11"/>
    </row>
    <row r="39" spans="1:24" s="35" customFormat="1" ht="16" x14ac:dyDescent="0.2">
      <c r="A39" s="35" t="s">
        <v>110</v>
      </c>
      <c r="B39" s="36">
        <v>73</v>
      </c>
      <c r="C39" s="36" t="s">
        <v>76</v>
      </c>
      <c r="D39" s="36" t="s">
        <v>110</v>
      </c>
      <c r="E39" s="36" t="s">
        <v>103</v>
      </c>
      <c r="F39" s="36" t="s">
        <v>104</v>
      </c>
      <c r="G39" s="36" t="s">
        <v>1</v>
      </c>
      <c r="H39" s="36" t="s">
        <v>1</v>
      </c>
      <c r="I39" s="36" t="s">
        <v>1</v>
      </c>
      <c r="J39" s="37">
        <v>34.559307098388672</v>
      </c>
      <c r="K39" s="37">
        <v>34.559306999999997</v>
      </c>
      <c r="L39" s="36" t="s">
        <v>1</v>
      </c>
      <c r="M39" s="14"/>
      <c r="N39" s="38"/>
      <c r="O39" s="38"/>
      <c r="P39" s="38"/>
      <c r="Q39" s="38"/>
      <c r="R39" s="39"/>
      <c r="S39" s="38"/>
    </row>
    <row r="40" spans="1:24" ht="16" x14ac:dyDescent="0.2">
      <c r="B40">
        <v>77</v>
      </c>
      <c r="C40" t="s">
        <v>64</v>
      </c>
      <c r="D40" t="s">
        <v>110</v>
      </c>
      <c r="E40" t="s">
        <v>105</v>
      </c>
      <c r="F40" t="s">
        <v>104</v>
      </c>
      <c r="G40" t="s">
        <v>1</v>
      </c>
      <c r="H40" t="s">
        <v>1</v>
      </c>
      <c r="I40" t="s">
        <v>1</v>
      </c>
      <c r="J40" t="s">
        <v>111</v>
      </c>
      <c r="K40" t="s">
        <v>1</v>
      </c>
      <c r="L40" t="s">
        <v>1</v>
      </c>
      <c r="M40" s="9"/>
      <c r="N40" s="6"/>
      <c r="O40" s="6"/>
      <c r="P40" s="9"/>
      <c r="Q40" s="9"/>
      <c r="R40" s="8"/>
      <c r="S40" s="9"/>
    </row>
    <row r="41" spans="1:24" ht="16" x14ac:dyDescent="0.2">
      <c r="B41">
        <v>81</v>
      </c>
      <c r="C41" t="s">
        <v>51</v>
      </c>
      <c r="D41" t="s">
        <v>110</v>
      </c>
      <c r="E41" t="s">
        <v>106</v>
      </c>
      <c r="F41" t="s">
        <v>104</v>
      </c>
      <c r="G41" t="s">
        <v>1</v>
      </c>
      <c r="H41" t="s">
        <v>1</v>
      </c>
      <c r="I41" t="s">
        <v>1</v>
      </c>
      <c r="J41" t="s">
        <v>111</v>
      </c>
      <c r="K41" t="s">
        <v>1</v>
      </c>
      <c r="L41" t="s">
        <v>1</v>
      </c>
      <c r="M41" s="9"/>
      <c r="N41" s="6"/>
      <c r="O41" s="6"/>
      <c r="P41" s="9"/>
      <c r="Q41" s="9"/>
      <c r="R41" s="8"/>
      <c r="S41" s="9"/>
    </row>
    <row r="42" spans="1:24" x14ac:dyDescent="0.15">
      <c r="M42" s="9"/>
      <c r="N42" s="6"/>
    </row>
    <row r="43" spans="1:24" x14ac:dyDescent="0.15">
      <c r="M43" s="9"/>
      <c r="N43" s="6"/>
    </row>
    <row r="44" spans="1:24" x14ac:dyDescent="0.15">
      <c r="M44" s="9"/>
      <c r="N44" s="6"/>
    </row>
    <row r="46" spans="1:24" s="10" customFormat="1" x14ac:dyDescent="0.15">
      <c r="A46" s="2"/>
      <c r="B46" s="1"/>
      <c r="C46" s="1"/>
      <c r="D46" s="1"/>
      <c r="E46" s="1"/>
      <c r="F46" s="1"/>
      <c r="G46" s="1"/>
      <c r="H46" s="1"/>
      <c r="I46" s="1"/>
      <c r="J46" s="24"/>
      <c r="K46" s="24"/>
      <c r="L46" s="15"/>
      <c r="M46" s="2"/>
      <c r="N46" s="2"/>
      <c r="O46" s="2"/>
      <c r="P46" s="2"/>
      <c r="Q46" s="2"/>
      <c r="R46" s="3"/>
      <c r="S46" s="2"/>
      <c r="T46" s="1"/>
      <c r="U46" s="1"/>
      <c r="V46" s="1"/>
      <c r="W46" s="1"/>
      <c r="X46" s="1"/>
    </row>
    <row r="47" spans="1:24" s="13" customFormat="1" x14ac:dyDescent="0.15">
      <c r="A47" s="2"/>
      <c r="B47" s="1"/>
      <c r="C47" s="1"/>
      <c r="D47" s="1"/>
      <c r="E47" s="1"/>
      <c r="F47" s="1"/>
      <c r="G47" s="1"/>
      <c r="H47" s="1"/>
      <c r="I47" s="1"/>
      <c r="J47" s="24"/>
      <c r="K47" s="24"/>
      <c r="L47" s="15"/>
      <c r="M47" s="2"/>
      <c r="N47" s="2"/>
      <c r="O47" s="2"/>
      <c r="P47" s="2"/>
      <c r="Q47" s="2"/>
      <c r="R47" s="3"/>
      <c r="S47" s="2"/>
      <c r="T47" s="1"/>
      <c r="U47" s="1"/>
      <c r="V47" s="1"/>
      <c r="W47" s="1"/>
      <c r="X47" s="1"/>
    </row>
    <row r="52" spans="1:24" s="10" customFormat="1" x14ac:dyDescent="0.15">
      <c r="A52" s="2"/>
      <c r="B52" s="1"/>
      <c r="C52" s="1"/>
      <c r="D52" s="1"/>
      <c r="E52" s="1"/>
      <c r="F52" s="1"/>
      <c r="G52" s="1"/>
      <c r="H52" s="1"/>
      <c r="I52" s="1"/>
      <c r="J52" s="24"/>
      <c r="K52" s="24"/>
      <c r="L52" s="15"/>
      <c r="M52" s="2"/>
      <c r="N52" s="2"/>
      <c r="O52" s="2"/>
      <c r="P52" s="2"/>
      <c r="Q52" s="2"/>
      <c r="R52" s="3"/>
      <c r="S52" s="2"/>
      <c r="T52" s="1"/>
      <c r="U52" s="1"/>
      <c r="V52" s="1"/>
      <c r="W52" s="1"/>
      <c r="X52" s="1"/>
    </row>
    <row r="53" spans="1:24" s="13" customFormat="1" x14ac:dyDescent="0.15">
      <c r="A53" s="2"/>
      <c r="B53" s="1"/>
      <c r="C53" s="1"/>
      <c r="D53" s="1"/>
      <c r="E53" s="1"/>
      <c r="F53" s="1"/>
      <c r="G53" s="1"/>
      <c r="H53" s="1"/>
      <c r="I53" s="1"/>
      <c r="J53" s="24"/>
      <c r="K53" s="24"/>
      <c r="L53" s="15"/>
      <c r="M53" s="2"/>
      <c r="N53" s="2"/>
      <c r="O53" s="2"/>
      <c r="P53" s="2"/>
      <c r="Q53" s="2"/>
      <c r="R53" s="3"/>
      <c r="S53" s="2"/>
      <c r="T53" s="1"/>
      <c r="U53" s="1"/>
      <c r="V53" s="1"/>
      <c r="W53" s="1"/>
      <c r="X53" s="1"/>
    </row>
    <row r="58" spans="1:24" s="10" customFormat="1" x14ac:dyDescent="0.15">
      <c r="A58" s="2"/>
      <c r="B58" s="1"/>
      <c r="C58" s="1"/>
      <c r="D58" s="1"/>
      <c r="E58" s="1"/>
      <c r="F58" s="1"/>
      <c r="G58" s="1"/>
      <c r="H58" s="1"/>
      <c r="I58" s="1"/>
      <c r="J58" s="24"/>
      <c r="K58" s="24"/>
      <c r="L58" s="15"/>
      <c r="M58" s="2"/>
      <c r="N58" s="2"/>
      <c r="O58" s="2"/>
      <c r="P58" s="2"/>
      <c r="Q58" s="2"/>
      <c r="R58" s="3"/>
      <c r="S58" s="2"/>
      <c r="T58" s="1"/>
      <c r="U58" s="1"/>
      <c r="V58" s="1"/>
      <c r="W58" s="1"/>
      <c r="X58" s="1"/>
    </row>
  </sheetData>
  <mergeCells count="2">
    <mergeCell ref="G1:L1"/>
    <mergeCell ref="M1:P1"/>
  </mergeCells>
  <pageMargins left="0.75" right="0.75" top="1" bottom="1" header="0.5" footer="0.5"/>
  <pageSetup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32F28-E879-2F47-9BC2-9DA1F73757D1}">
  <dimension ref="A1:AN74"/>
  <sheetViews>
    <sheetView topLeftCell="A55" zoomScale="139" zoomScaleNormal="100" workbookViewId="0">
      <selection activeCell="A69" sqref="A69:XFD92"/>
    </sheetView>
  </sheetViews>
  <sheetFormatPr baseColWidth="10" defaultColWidth="8.83203125" defaultRowHeight="13" x14ac:dyDescent="0.15"/>
  <cols>
    <col min="1" max="1" width="26.6640625" style="2" customWidth="1"/>
    <col min="2" max="3" width="10.5" style="1" customWidth="1"/>
    <col min="4" max="4" width="13.5" style="15" bestFit="1" customWidth="1"/>
    <col min="5" max="5" width="16.6640625" style="1" bestFit="1" customWidth="1"/>
    <col min="6" max="6" width="11.1640625" style="1" bestFit="1" customWidth="1"/>
    <col min="7" max="7" width="11.1640625" style="1" customWidth="1"/>
    <col min="8" max="8" width="10" style="1" customWidth="1"/>
    <col min="9" max="9" width="6.83203125" style="1" customWidth="1"/>
    <col min="10" max="10" width="7.33203125" style="1" customWidth="1"/>
    <col min="11" max="11" width="6.6640625" style="24" bestFit="1" customWidth="1"/>
    <col min="12" max="12" width="7.6640625" style="24" bestFit="1" customWidth="1"/>
    <col min="13" max="13" width="5.6640625" style="15" bestFit="1" customWidth="1"/>
    <col min="14" max="15" width="10.83203125" style="2" customWidth="1"/>
    <col min="16" max="18" width="12.1640625" style="2" customWidth="1"/>
    <col min="19" max="20" width="12.1640625" style="42" customWidth="1"/>
    <col min="21" max="21" width="12.1640625" style="2" customWidth="1"/>
    <col min="22" max="22" width="7.33203125" style="1" bestFit="1" customWidth="1"/>
    <col min="23" max="23" width="12.1640625" style="1" bestFit="1" customWidth="1"/>
    <col min="24" max="24" width="10.1640625" style="1" bestFit="1" customWidth="1"/>
    <col min="25" max="25" width="11.83203125" style="1" bestFit="1" customWidth="1"/>
    <col min="26" max="16384" width="8.83203125" style="1"/>
  </cols>
  <sheetData>
    <row r="1" spans="1:40" x14ac:dyDescent="0.15">
      <c r="H1" s="49" t="s">
        <v>112</v>
      </c>
      <c r="I1" s="49"/>
      <c r="J1" s="49"/>
      <c r="K1" s="49"/>
      <c r="L1" s="49"/>
      <c r="M1" s="49"/>
      <c r="N1" s="50" t="s">
        <v>113</v>
      </c>
      <c r="O1" s="50"/>
      <c r="P1" s="50"/>
      <c r="Q1" s="50"/>
      <c r="R1" s="32"/>
    </row>
    <row r="2" spans="1:40" x14ac:dyDescent="0.15">
      <c r="A2" s="22" t="s">
        <v>97</v>
      </c>
      <c r="B2" s="1" t="s">
        <v>99</v>
      </c>
      <c r="C2" s="1" t="s">
        <v>98</v>
      </c>
      <c r="D2" s="15" t="s">
        <v>121</v>
      </c>
      <c r="E2" s="1" t="s">
        <v>96</v>
      </c>
      <c r="F2" s="1" t="s">
        <v>95</v>
      </c>
      <c r="G2" s="1" t="s">
        <v>100</v>
      </c>
      <c r="H2" s="4" t="s">
        <v>94</v>
      </c>
      <c r="I2" s="1" t="s">
        <v>93</v>
      </c>
      <c r="J2" s="1" t="s">
        <v>92</v>
      </c>
      <c r="K2" s="24" t="s">
        <v>91</v>
      </c>
      <c r="L2" s="24" t="s">
        <v>90</v>
      </c>
      <c r="M2" s="15" t="s">
        <v>89</v>
      </c>
      <c r="N2" s="33" t="s">
        <v>115</v>
      </c>
      <c r="O2" s="2" t="s">
        <v>117</v>
      </c>
      <c r="P2" s="2" t="s">
        <v>116</v>
      </c>
      <c r="Q2" s="33" t="s">
        <v>88</v>
      </c>
      <c r="R2" s="2" t="s">
        <v>118</v>
      </c>
      <c r="S2" s="42" t="s">
        <v>87</v>
      </c>
      <c r="T2" s="42" t="s">
        <v>118</v>
      </c>
      <c r="U2" s="2" t="s">
        <v>86</v>
      </c>
      <c r="V2" s="1" t="s">
        <v>85</v>
      </c>
      <c r="W2" s="1" t="s">
        <v>84</v>
      </c>
      <c r="X2" s="1" t="s">
        <v>83</v>
      </c>
      <c r="Y2" s="1" t="s">
        <v>82</v>
      </c>
    </row>
    <row r="3" spans="1:40" ht="16" x14ac:dyDescent="0.2">
      <c r="A3" s="2" t="s">
        <v>133</v>
      </c>
      <c r="B3">
        <v>37</v>
      </c>
      <c r="C3" t="s">
        <v>45</v>
      </c>
      <c r="D3" t="s">
        <v>0</v>
      </c>
      <c r="E3"/>
      <c r="F3" t="s">
        <v>126</v>
      </c>
      <c r="G3" t="s">
        <v>119</v>
      </c>
      <c r="H3" s="25">
        <v>1</v>
      </c>
      <c r="I3" s="25">
        <v>0.82568496000000002</v>
      </c>
      <c r="J3" s="25">
        <v>1.2111156000000001</v>
      </c>
      <c r="K3" s="25">
        <v>20.047189712524414</v>
      </c>
      <c r="L3" s="25">
        <v>20.161529999999999</v>
      </c>
      <c r="M3" s="25">
        <v>0.15365746999999999</v>
      </c>
      <c r="N3" s="9">
        <f>L3-L6</f>
        <v>12.035006999999998</v>
      </c>
      <c r="O3" s="9">
        <f>SQRT(M3^2+M6^2)</f>
        <v>0.1723891875678516</v>
      </c>
      <c r="P3" s="18">
        <f>N3</f>
        <v>12.035006999999998</v>
      </c>
      <c r="Q3" s="9">
        <f>N3-P3</f>
        <v>0</v>
      </c>
      <c r="R3" s="9">
        <f>O3</f>
        <v>0.1723891875678516</v>
      </c>
      <c r="S3" s="43">
        <f>2^(-Q3)</f>
        <v>1</v>
      </c>
      <c r="T3" s="43">
        <v>0.1723891875678516</v>
      </c>
      <c r="U3" s="9">
        <f t="shared" ref="U3" si="0">LOG(S3,2)</f>
        <v>0</v>
      </c>
    </row>
    <row r="4" spans="1:40" ht="16" x14ac:dyDescent="0.2">
      <c r="B4">
        <v>49</v>
      </c>
      <c r="C4" t="s">
        <v>78</v>
      </c>
      <c r="D4" t="s">
        <v>0</v>
      </c>
      <c r="E4"/>
      <c r="F4" t="s">
        <v>126</v>
      </c>
      <c r="G4" t="s">
        <v>119</v>
      </c>
      <c r="H4" s="25">
        <v>1</v>
      </c>
      <c r="I4" s="25">
        <v>0.82568496000000002</v>
      </c>
      <c r="J4" s="25">
        <v>1.2111156000000001</v>
      </c>
      <c r="K4" s="25">
        <v>20.336196899414062</v>
      </c>
      <c r="L4" s="25">
        <v>20.161529999999999</v>
      </c>
      <c r="M4" s="25">
        <v>0.15365746999999999</v>
      </c>
      <c r="N4" s="9"/>
      <c r="O4" s="9"/>
      <c r="P4" s="9"/>
      <c r="Q4" s="9"/>
      <c r="R4" s="9"/>
      <c r="S4" s="43"/>
      <c r="T4" s="43"/>
      <c r="U4" s="9"/>
    </row>
    <row r="5" spans="1:40" ht="16" x14ac:dyDescent="0.2">
      <c r="B5">
        <v>61</v>
      </c>
      <c r="C5" t="s">
        <v>77</v>
      </c>
      <c r="D5" t="s">
        <v>0</v>
      </c>
      <c r="E5"/>
      <c r="F5" t="s">
        <v>126</v>
      </c>
      <c r="G5" t="s">
        <v>119</v>
      </c>
      <c r="H5" s="25">
        <v>1</v>
      </c>
      <c r="I5" s="25">
        <v>0.82568496000000002</v>
      </c>
      <c r="J5" s="25">
        <v>1.2111156000000001</v>
      </c>
      <c r="K5" s="25">
        <v>20.101205825805664</v>
      </c>
      <c r="L5" s="25">
        <v>20.161529999999999</v>
      </c>
      <c r="M5" s="25">
        <v>0.15365746999999999</v>
      </c>
      <c r="N5" s="9"/>
      <c r="O5" s="9"/>
      <c r="P5" s="9"/>
      <c r="Q5" s="9"/>
      <c r="R5" s="9"/>
      <c r="S5" s="43"/>
      <c r="T5" s="43"/>
      <c r="U5" s="9"/>
    </row>
    <row r="6" spans="1:40" ht="16" x14ac:dyDescent="0.2">
      <c r="B6">
        <v>1</v>
      </c>
      <c r="C6" t="s">
        <v>81</v>
      </c>
      <c r="D6" t="s">
        <v>0</v>
      </c>
      <c r="E6"/>
      <c r="F6" t="s">
        <v>123</v>
      </c>
      <c r="G6" t="s">
        <v>119</v>
      </c>
      <c r="H6" t="s">
        <v>1</v>
      </c>
      <c r="I6" t="s">
        <v>1</v>
      </c>
      <c r="J6" t="s">
        <v>1</v>
      </c>
      <c r="K6" s="25">
        <v>8.0728597640991211</v>
      </c>
      <c r="L6" s="25">
        <v>8.1265230000000006</v>
      </c>
      <c r="M6" s="25">
        <v>7.8149944999999998E-2</v>
      </c>
      <c r="N6" s="9"/>
      <c r="O6" s="9"/>
      <c r="P6" s="9"/>
      <c r="Q6" s="9"/>
      <c r="R6" s="9"/>
      <c r="S6" s="43"/>
      <c r="T6" s="43"/>
      <c r="U6" s="9"/>
      <c r="V6" s="1" t="s">
        <v>1</v>
      </c>
    </row>
    <row r="7" spans="1:40" ht="16" x14ac:dyDescent="0.2">
      <c r="B7">
        <v>13</v>
      </c>
      <c r="C7" t="s">
        <v>80</v>
      </c>
      <c r="D7" t="s">
        <v>0</v>
      </c>
      <c r="E7"/>
      <c r="F7" t="s">
        <v>123</v>
      </c>
      <c r="G7" t="s">
        <v>119</v>
      </c>
      <c r="H7" t="s">
        <v>1</v>
      </c>
      <c r="I7" t="s">
        <v>1</v>
      </c>
      <c r="J7" t="s">
        <v>1</v>
      </c>
      <c r="K7" s="25">
        <v>8.2161846160888672</v>
      </c>
      <c r="L7" s="25">
        <v>8.1265230000000006</v>
      </c>
      <c r="M7" s="25">
        <v>7.8149944999999998E-2</v>
      </c>
      <c r="N7" s="9"/>
      <c r="O7" s="6"/>
      <c r="P7" s="6"/>
      <c r="Q7" s="6"/>
      <c r="R7" s="6"/>
      <c r="S7" s="44"/>
      <c r="T7" s="44"/>
      <c r="U7" s="6"/>
      <c r="V7" s="1" t="s">
        <v>1</v>
      </c>
      <c r="W7" s="5"/>
      <c r="X7" s="5"/>
      <c r="Y7" s="5"/>
    </row>
    <row r="8" spans="1:40" ht="16" x14ac:dyDescent="0.2">
      <c r="B8">
        <v>25</v>
      </c>
      <c r="C8" t="s">
        <v>79</v>
      </c>
      <c r="D8" t="s">
        <v>0</v>
      </c>
      <c r="E8"/>
      <c r="F8" t="s">
        <v>123</v>
      </c>
      <c r="G8" t="s">
        <v>119</v>
      </c>
      <c r="H8" t="s">
        <v>1</v>
      </c>
      <c r="I8" t="s">
        <v>1</v>
      </c>
      <c r="J8" t="s">
        <v>1</v>
      </c>
      <c r="K8" s="25">
        <v>8.0905246734619141</v>
      </c>
      <c r="L8" s="25">
        <v>8.1265230000000006</v>
      </c>
      <c r="M8" s="25">
        <v>7.8149944999999998E-2</v>
      </c>
      <c r="N8" s="9"/>
      <c r="O8" s="6"/>
      <c r="P8" s="6"/>
      <c r="Q8" s="6"/>
      <c r="R8" s="6"/>
      <c r="S8" s="44"/>
      <c r="T8" s="44"/>
      <c r="U8" s="6"/>
      <c r="V8" s="1" t="s">
        <v>1</v>
      </c>
      <c r="W8" s="5"/>
      <c r="X8" s="5"/>
      <c r="Y8" s="5"/>
      <c r="Z8" s="1">
        <v>1</v>
      </c>
      <c r="AA8" s="1">
        <v>2</v>
      </c>
      <c r="AB8" s="1">
        <v>3</v>
      </c>
      <c r="AC8" s="1">
        <v>4</v>
      </c>
      <c r="AD8" s="1">
        <v>5</v>
      </c>
      <c r="AE8" s="1">
        <v>6</v>
      </c>
      <c r="AF8" s="1">
        <v>7</v>
      </c>
      <c r="AG8" s="1">
        <v>8</v>
      </c>
      <c r="AH8" s="1">
        <v>9</v>
      </c>
      <c r="AI8" s="1">
        <v>10</v>
      </c>
      <c r="AJ8" s="1">
        <v>11</v>
      </c>
      <c r="AK8" s="1">
        <v>12</v>
      </c>
      <c r="AL8" s="1">
        <v>13</v>
      </c>
      <c r="AM8" s="1">
        <v>14</v>
      </c>
      <c r="AN8" s="1">
        <v>15</v>
      </c>
    </row>
    <row r="9" spans="1:40" s="13" customFormat="1" ht="16" x14ac:dyDescent="0.2">
      <c r="A9" s="27" t="s">
        <v>120</v>
      </c>
      <c r="B9">
        <v>38</v>
      </c>
      <c r="C9" t="s">
        <v>42</v>
      </c>
      <c r="D9" t="s">
        <v>70</v>
      </c>
      <c r="E9"/>
      <c r="F9" t="s">
        <v>126</v>
      </c>
      <c r="G9" t="s">
        <v>119</v>
      </c>
      <c r="H9" s="25">
        <v>0.71689683000000004</v>
      </c>
      <c r="I9" s="25">
        <v>0.59073030000000004</v>
      </c>
      <c r="J9" s="25">
        <v>0.87000953999999997</v>
      </c>
      <c r="K9" s="25">
        <v>20.983051300048828</v>
      </c>
      <c r="L9" s="25">
        <v>21.124348000000001</v>
      </c>
      <c r="M9" s="25">
        <v>0.16996222999999999</v>
      </c>
      <c r="N9" s="9">
        <f>L9-L12</f>
        <v>12.515170000000001</v>
      </c>
      <c r="O9" s="9">
        <f>SQRT(M9^2+M12^2)</f>
        <v>0.17421651284070963</v>
      </c>
      <c r="P9" s="9">
        <f>P$3</f>
        <v>12.035006999999998</v>
      </c>
      <c r="Q9" s="9">
        <f t="shared" ref="Q9" si="1">N9-P9</f>
        <v>0.48016300000000278</v>
      </c>
      <c r="R9" s="9">
        <f t="shared" ref="R9" si="2">O9</f>
        <v>0.17421651284070963</v>
      </c>
      <c r="S9" s="43">
        <f t="shared" ref="S9" si="3">2^(-Q9)</f>
        <v>0.71689662230787288</v>
      </c>
      <c r="T9" s="43">
        <v>0.17421651284070963</v>
      </c>
      <c r="U9" s="9">
        <f t="shared" ref="U9" si="4">LOG(S9,2)</f>
        <v>-0.48016300000000284</v>
      </c>
      <c r="V9" s="13" t="s">
        <v>1</v>
      </c>
      <c r="Z9" s="48">
        <f>S3</f>
        <v>1</v>
      </c>
      <c r="AA9" s="48">
        <f>S9</f>
        <v>0.71689662230787288</v>
      </c>
      <c r="AB9" s="48">
        <f>S15</f>
        <v>7.7600126272663621</v>
      </c>
      <c r="AC9" s="48">
        <f>S21</f>
        <v>46.758151775073081</v>
      </c>
      <c r="AD9" s="48">
        <f>S27</f>
        <v>26.705555707192563</v>
      </c>
      <c r="AE9" s="48">
        <f>S33</f>
        <v>7.3013791554875072</v>
      </c>
      <c r="AF9" s="48">
        <f>S39</f>
        <v>2.1343725243091716</v>
      </c>
      <c r="AG9" s="48">
        <f>S45</f>
        <v>58.797116511196535</v>
      </c>
      <c r="AH9" s="48">
        <f>S51</f>
        <v>15.221039669113685</v>
      </c>
      <c r="AI9" s="48">
        <f>S57</f>
        <v>62.599446678277438</v>
      </c>
      <c r="AJ9" s="48">
        <f>S63</f>
        <v>27.907248798485654</v>
      </c>
      <c r="AK9" s="48" t="e">
        <f>#REF!</f>
        <v>#REF!</v>
      </c>
      <c r="AL9" s="48" t="e">
        <f>#REF!</f>
        <v>#REF!</v>
      </c>
      <c r="AM9" s="48" t="e">
        <f>#REF!</f>
        <v>#REF!</v>
      </c>
      <c r="AN9" s="48" t="e">
        <f>#REF!</f>
        <v>#REF!</v>
      </c>
    </row>
    <row r="10" spans="1:40" ht="16" x14ac:dyDescent="0.2">
      <c r="A10" s="29" t="s">
        <v>134</v>
      </c>
      <c r="B10">
        <v>50</v>
      </c>
      <c r="C10" t="s">
        <v>72</v>
      </c>
      <c r="D10" t="s">
        <v>70</v>
      </c>
      <c r="E10"/>
      <c r="F10" t="s">
        <v>126</v>
      </c>
      <c r="G10" t="s">
        <v>119</v>
      </c>
      <c r="H10" s="25">
        <v>0.71689683000000004</v>
      </c>
      <c r="I10" s="25">
        <v>0.59073030000000004</v>
      </c>
      <c r="J10" s="25">
        <v>0.87000953999999997</v>
      </c>
      <c r="K10" s="25">
        <v>21.312952041625977</v>
      </c>
      <c r="L10" s="25">
        <v>21.124348000000001</v>
      </c>
      <c r="M10" s="25">
        <v>0.16996222999999999</v>
      </c>
      <c r="N10" s="9"/>
      <c r="O10" s="9"/>
      <c r="P10" s="6"/>
      <c r="Q10" s="9"/>
      <c r="R10" s="9"/>
      <c r="S10" s="43"/>
      <c r="T10" s="43"/>
      <c r="U10" s="9"/>
      <c r="V10" s="1" t="s">
        <v>1</v>
      </c>
    </row>
    <row r="11" spans="1:40" ht="16" x14ac:dyDescent="0.2">
      <c r="A11" s="29"/>
      <c r="B11">
        <v>62</v>
      </c>
      <c r="C11" t="s">
        <v>71</v>
      </c>
      <c r="D11" t="s">
        <v>70</v>
      </c>
      <c r="E11"/>
      <c r="F11" t="s">
        <v>126</v>
      </c>
      <c r="G11" t="s">
        <v>119</v>
      </c>
      <c r="H11" s="25">
        <v>0.71689683000000004</v>
      </c>
      <c r="I11" s="25">
        <v>0.59073030000000004</v>
      </c>
      <c r="J11" s="25">
        <v>0.87000953999999997</v>
      </c>
      <c r="K11" s="25">
        <v>21.07703971862793</v>
      </c>
      <c r="L11" s="25">
        <v>21.124348000000001</v>
      </c>
      <c r="M11" s="25">
        <v>0.16996222999999999</v>
      </c>
      <c r="N11" s="9"/>
      <c r="O11" s="9"/>
      <c r="P11" s="6"/>
      <c r="Q11" s="9"/>
      <c r="R11" s="9"/>
      <c r="S11" s="43"/>
      <c r="T11" s="43"/>
      <c r="U11" s="9"/>
      <c r="V11" s="1" t="s">
        <v>1</v>
      </c>
    </row>
    <row r="12" spans="1:40" ht="16" x14ac:dyDescent="0.2">
      <c r="A12" s="29"/>
      <c r="B12">
        <v>2</v>
      </c>
      <c r="C12" t="s">
        <v>75</v>
      </c>
      <c r="D12" t="s">
        <v>70</v>
      </c>
      <c r="E12"/>
      <c r="F12" t="s">
        <v>123</v>
      </c>
      <c r="G12" t="s">
        <v>119</v>
      </c>
      <c r="H12" t="s">
        <v>1</v>
      </c>
      <c r="I12" t="s">
        <v>1</v>
      </c>
      <c r="J12" t="s">
        <v>1</v>
      </c>
      <c r="K12" s="25">
        <v>8.5665626525878906</v>
      </c>
      <c r="L12" s="25">
        <v>8.609178</v>
      </c>
      <c r="M12" s="25">
        <v>3.8265306999999998E-2</v>
      </c>
      <c r="N12" s="9"/>
      <c r="O12" s="9"/>
      <c r="P12" s="6"/>
      <c r="Q12" s="9"/>
      <c r="R12" s="9"/>
      <c r="S12" s="43"/>
      <c r="T12" s="43"/>
      <c r="U12" s="9"/>
      <c r="V12" s="1" t="s">
        <v>1</v>
      </c>
      <c r="W12" s="5"/>
      <c r="X12" s="5"/>
      <c r="Y12" s="5"/>
    </row>
    <row r="13" spans="1:40" ht="16" x14ac:dyDescent="0.2">
      <c r="A13" s="29"/>
      <c r="B13">
        <v>14</v>
      </c>
      <c r="C13" t="s">
        <v>74</v>
      </c>
      <c r="D13" t="s">
        <v>70</v>
      </c>
      <c r="E13"/>
      <c r="F13" t="s">
        <v>123</v>
      </c>
      <c r="G13" t="s">
        <v>119</v>
      </c>
      <c r="H13" t="s">
        <v>1</v>
      </c>
      <c r="I13" t="s">
        <v>1</v>
      </c>
      <c r="J13" t="s">
        <v>1</v>
      </c>
      <c r="K13" s="25">
        <v>8.6203737258911133</v>
      </c>
      <c r="L13" s="25">
        <v>8.609178</v>
      </c>
      <c r="M13" s="25">
        <v>3.8265306999999998E-2</v>
      </c>
      <c r="N13" s="9"/>
      <c r="O13" s="6"/>
      <c r="P13" s="6"/>
      <c r="Q13" s="6"/>
      <c r="R13" s="6"/>
      <c r="S13" s="44"/>
      <c r="T13" s="44"/>
      <c r="U13" s="6"/>
      <c r="V13" s="1" t="s">
        <v>1</v>
      </c>
      <c r="W13" s="5"/>
      <c r="X13" s="5"/>
      <c r="Y13" s="5"/>
    </row>
    <row r="14" spans="1:40" s="10" customFormat="1" ht="16" x14ac:dyDescent="0.2">
      <c r="A14" s="30"/>
      <c r="B14">
        <v>26</v>
      </c>
      <c r="C14" t="s">
        <v>73</v>
      </c>
      <c r="D14" t="s">
        <v>70</v>
      </c>
      <c r="E14"/>
      <c r="F14" t="s">
        <v>123</v>
      </c>
      <c r="G14" t="s">
        <v>119</v>
      </c>
      <c r="H14" t="s">
        <v>1</v>
      </c>
      <c r="I14" t="s">
        <v>1</v>
      </c>
      <c r="J14" t="s">
        <v>1</v>
      </c>
      <c r="K14" s="25">
        <v>8.6405954360961914</v>
      </c>
      <c r="L14" s="25">
        <v>8.609178</v>
      </c>
      <c r="M14" s="25">
        <v>3.8265306999999998E-2</v>
      </c>
      <c r="N14" s="41"/>
      <c r="O14" s="12"/>
      <c r="P14" s="12"/>
      <c r="Q14" s="12"/>
      <c r="R14" s="12"/>
      <c r="S14" s="45"/>
      <c r="T14" s="45"/>
      <c r="U14" s="12"/>
      <c r="V14" s="10" t="s">
        <v>1</v>
      </c>
      <c r="W14" s="11"/>
      <c r="X14" s="11"/>
      <c r="Y14" s="11"/>
    </row>
    <row r="15" spans="1:40" ht="16" x14ac:dyDescent="0.2">
      <c r="A15" s="29" t="s">
        <v>120</v>
      </c>
      <c r="B15">
        <v>39</v>
      </c>
      <c r="C15" t="s">
        <v>7</v>
      </c>
      <c r="D15" t="s">
        <v>34</v>
      </c>
      <c r="E15"/>
      <c r="F15" t="s">
        <v>126</v>
      </c>
      <c r="G15" t="s">
        <v>119</v>
      </c>
      <c r="H15" s="25">
        <v>7.7600150000000001</v>
      </c>
      <c r="I15" s="25">
        <v>6.5638113000000002</v>
      </c>
      <c r="J15" s="25">
        <v>9.1742179999999998</v>
      </c>
      <c r="K15" s="25">
        <v>19.931640625</v>
      </c>
      <c r="L15" s="25">
        <v>20.084785</v>
      </c>
      <c r="M15" s="25">
        <v>0.14416493</v>
      </c>
      <c r="N15" s="6">
        <f t="shared" ref="N15" si="5">L15-L18</f>
        <v>9.0789480000000005</v>
      </c>
      <c r="O15" s="6">
        <f t="shared" ref="O15" si="6">SQRT(M15^2+M18^2)</f>
        <v>0.15067280902920874</v>
      </c>
      <c r="P15" s="6">
        <f t="shared" ref="P15" si="7">P$3</f>
        <v>12.035006999999998</v>
      </c>
      <c r="Q15" s="6">
        <f t="shared" ref="Q15" si="8">N15-P15</f>
        <v>-2.956058999999998</v>
      </c>
      <c r="R15" s="6">
        <f t="shared" ref="R15" si="9">O15</f>
        <v>0.15067280902920874</v>
      </c>
      <c r="S15" s="44">
        <f t="shared" ref="S15" si="10">2^(-Q15)</f>
        <v>7.7600126272663621</v>
      </c>
      <c r="T15" s="44">
        <v>0.15067280902920874</v>
      </c>
      <c r="U15" s="6">
        <f t="shared" ref="U15" si="11">LOG(S15,2)</f>
        <v>2.9560589999999984</v>
      </c>
      <c r="V15" s="1" t="s">
        <v>1</v>
      </c>
    </row>
    <row r="16" spans="1:40" ht="16" x14ac:dyDescent="0.2">
      <c r="A16" s="29" t="s">
        <v>135</v>
      </c>
      <c r="B16">
        <v>51</v>
      </c>
      <c r="C16" t="s">
        <v>36</v>
      </c>
      <c r="D16" t="s">
        <v>34</v>
      </c>
      <c r="E16"/>
      <c r="F16" t="s">
        <v>126</v>
      </c>
      <c r="G16" t="s">
        <v>119</v>
      </c>
      <c r="H16" s="25">
        <v>7.7600150000000001</v>
      </c>
      <c r="I16" s="25">
        <v>6.5638113000000002</v>
      </c>
      <c r="J16" s="25">
        <v>9.1742179999999998</v>
      </c>
      <c r="K16" s="25">
        <v>20.217868804931641</v>
      </c>
      <c r="L16" s="25">
        <v>20.084785</v>
      </c>
      <c r="M16" s="25">
        <v>0.14416493</v>
      </c>
      <c r="N16" s="9"/>
      <c r="O16" s="9"/>
      <c r="P16" s="6"/>
      <c r="Q16" s="9"/>
      <c r="R16" s="9"/>
      <c r="S16" s="43"/>
      <c r="T16" s="43"/>
      <c r="U16" s="9"/>
      <c r="V16" s="1" t="s">
        <v>1</v>
      </c>
    </row>
    <row r="17" spans="1:25" ht="16" x14ac:dyDescent="0.2">
      <c r="A17" s="29"/>
      <c r="B17">
        <v>63</v>
      </c>
      <c r="C17" t="s">
        <v>35</v>
      </c>
      <c r="D17" t="s">
        <v>34</v>
      </c>
      <c r="E17"/>
      <c r="F17" t="s">
        <v>126</v>
      </c>
      <c r="G17" t="s">
        <v>119</v>
      </c>
      <c r="H17" s="25">
        <v>7.7600150000000001</v>
      </c>
      <c r="I17" s="25">
        <v>6.5638113000000002</v>
      </c>
      <c r="J17" s="25">
        <v>9.1742179999999998</v>
      </c>
      <c r="K17" s="25">
        <v>20.104848861694336</v>
      </c>
      <c r="L17" s="25">
        <v>20.084785</v>
      </c>
      <c r="M17" s="25">
        <v>0.14416493</v>
      </c>
      <c r="N17" s="9"/>
      <c r="O17" s="9"/>
      <c r="P17" s="6"/>
      <c r="Q17" s="9"/>
      <c r="R17" s="9"/>
      <c r="S17" s="43"/>
      <c r="T17" s="43"/>
      <c r="U17" s="9"/>
      <c r="V17" s="1" t="s">
        <v>1</v>
      </c>
    </row>
    <row r="18" spans="1:25" ht="16" x14ac:dyDescent="0.2">
      <c r="A18" s="29"/>
      <c r="B18">
        <v>3</v>
      </c>
      <c r="C18" t="s">
        <v>39</v>
      </c>
      <c r="D18" t="s">
        <v>34</v>
      </c>
      <c r="E18"/>
      <c r="F18" t="s">
        <v>123</v>
      </c>
      <c r="G18" t="s">
        <v>119</v>
      </c>
      <c r="H18" t="s">
        <v>1</v>
      </c>
      <c r="I18" t="s">
        <v>1</v>
      </c>
      <c r="J18" t="s">
        <v>1</v>
      </c>
      <c r="K18" s="25">
        <v>10.957672119140625</v>
      </c>
      <c r="L18" s="25">
        <v>11.005837</v>
      </c>
      <c r="M18" s="25">
        <v>4.3803748000000003E-2</v>
      </c>
      <c r="N18" s="9"/>
      <c r="O18" s="9"/>
      <c r="P18" s="6"/>
      <c r="Q18" s="9"/>
      <c r="R18" s="9"/>
      <c r="S18" s="43"/>
      <c r="T18" s="43"/>
      <c r="U18" s="9"/>
    </row>
    <row r="19" spans="1:25" ht="16" x14ac:dyDescent="0.2">
      <c r="A19" s="29"/>
      <c r="B19">
        <v>15</v>
      </c>
      <c r="C19" t="s">
        <v>38</v>
      </c>
      <c r="D19" t="s">
        <v>34</v>
      </c>
      <c r="E19"/>
      <c r="F19" t="s">
        <v>123</v>
      </c>
      <c r="G19" t="s">
        <v>119</v>
      </c>
      <c r="H19" t="s">
        <v>1</v>
      </c>
      <c r="I19" t="s">
        <v>1</v>
      </c>
      <c r="J19" t="s">
        <v>1</v>
      </c>
      <c r="K19" s="25">
        <v>11.043292999267578</v>
      </c>
      <c r="L19" s="25">
        <v>11.005837</v>
      </c>
      <c r="M19" s="25">
        <v>4.3803748000000003E-2</v>
      </c>
      <c r="N19" s="9"/>
      <c r="O19" s="6"/>
      <c r="P19" s="6"/>
      <c r="Q19" s="6"/>
      <c r="R19" s="6"/>
      <c r="S19" s="44"/>
      <c r="T19" s="44"/>
      <c r="U19" s="6"/>
    </row>
    <row r="20" spans="1:25" ht="16" x14ac:dyDescent="0.2">
      <c r="A20" s="29"/>
      <c r="B20">
        <v>27</v>
      </c>
      <c r="C20" t="s">
        <v>37</v>
      </c>
      <c r="D20" t="s">
        <v>34</v>
      </c>
      <c r="E20"/>
      <c r="F20" t="s">
        <v>123</v>
      </c>
      <c r="G20" t="s">
        <v>119</v>
      </c>
      <c r="H20" t="s">
        <v>1</v>
      </c>
      <c r="I20" t="s">
        <v>1</v>
      </c>
      <c r="J20" t="s">
        <v>1</v>
      </c>
      <c r="K20" s="25">
        <v>11.016548156738281</v>
      </c>
      <c r="L20" s="25">
        <v>11.005837</v>
      </c>
      <c r="M20" s="25">
        <v>4.3803748000000003E-2</v>
      </c>
      <c r="N20" s="9"/>
      <c r="O20" s="6"/>
      <c r="P20" s="6"/>
      <c r="Q20" s="6"/>
      <c r="R20" s="6"/>
      <c r="S20" s="44"/>
      <c r="T20" s="44"/>
      <c r="U20" s="6"/>
    </row>
    <row r="21" spans="1:25" s="13" customFormat="1" ht="16" x14ac:dyDescent="0.2">
      <c r="A21" s="27" t="s">
        <v>136</v>
      </c>
      <c r="B21">
        <v>40</v>
      </c>
      <c r="C21" t="s">
        <v>4</v>
      </c>
      <c r="D21" t="s">
        <v>28</v>
      </c>
      <c r="E21"/>
      <c r="F21" t="s">
        <v>126</v>
      </c>
      <c r="G21" t="s">
        <v>119</v>
      </c>
      <c r="H21" s="25">
        <v>46.758180000000003</v>
      </c>
      <c r="I21" s="25">
        <v>34.639510000000001</v>
      </c>
      <c r="J21" s="25">
        <v>63.116573000000002</v>
      </c>
      <c r="K21" s="25">
        <v>16.306032180786133</v>
      </c>
      <c r="L21" s="25">
        <v>16.565909999999999</v>
      </c>
      <c r="M21" s="25">
        <v>0.22516340000000001</v>
      </c>
      <c r="N21" s="9">
        <f t="shared" ref="N21" si="12">L21-L24</f>
        <v>6.4878609999999988</v>
      </c>
      <c r="O21" s="9">
        <f t="shared" ref="O21" si="13">SQRT(M21^2+M24^2)</f>
        <v>0.26999703238126915</v>
      </c>
      <c r="P21" s="9">
        <f t="shared" ref="P21" si="14">P$3</f>
        <v>12.035006999999998</v>
      </c>
      <c r="Q21" s="9">
        <f t="shared" ref="Q21" si="15">N21-P21</f>
        <v>-5.5471459999999997</v>
      </c>
      <c r="R21" s="9">
        <f t="shared" ref="R21" si="16">O21</f>
        <v>0.26999703238126915</v>
      </c>
      <c r="S21" s="43">
        <f t="shared" ref="S21" si="17">2^(-Q21)</f>
        <v>46.758151775073081</v>
      </c>
      <c r="T21" s="43">
        <v>0.26999703238126915</v>
      </c>
      <c r="U21" s="9">
        <f t="shared" ref="U21" si="18">LOG(S21,2)</f>
        <v>5.5471459999999997</v>
      </c>
    </row>
    <row r="22" spans="1:25" ht="16" x14ac:dyDescent="0.2">
      <c r="A22" s="29"/>
      <c r="B22">
        <v>52</v>
      </c>
      <c r="C22" t="s">
        <v>30</v>
      </c>
      <c r="D22" t="s">
        <v>28</v>
      </c>
      <c r="E22"/>
      <c r="F22" t="s">
        <v>126</v>
      </c>
      <c r="G22" t="s">
        <v>119</v>
      </c>
      <c r="H22" s="25">
        <v>46.758180000000003</v>
      </c>
      <c r="I22" s="25">
        <v>34.639510000000001</v>
      </c>
      <c r="J22" s="25">
        <v>63.116573000000002</v>
      </c>
      <c r="K22" s="25">
        <v>16.702653884887695</v>
      </c>
      <c r="L22" s="25">
        <v>16.565909999999999</v>
      </c>
      <c r="M22" s="25">
        <v>0.22516340000000001</v>
      </c>
      <c r="N22" s="9"/>
      <c r="O22" s="9"/>
      <c r="P22" s="6"/>
      <c r="Q22" s="9"/>
      <c r="R22" s="9"/>
      <c r="S22" s="43"/>
      <c r="T22" s="43"/>
      <c r="U22" s="9"/>
    </row>
    <row r="23" spans="1:25" ht="16" x14ac:dyDescent="0.2">
      <c r="A23" s="29"/>
      <c r="B23">
        <v>64</v>
      </c>
      <c r="C23" t="s">
        <v>29</v>
      </c>
      <c r="D23" t="s">
        <v>28</v>
      </c>
      <c r="E23"/>
      <c r="F23" t="s">
        <v>126</v>
      </c>
      <c r="G23" t="s">
        <v>119</v>
      </c>
      <c r="H23" s="25">
        <v>46.758180000000003</v>
      </c>
      <c r="I23" s="25">
        <v>34.639510000000001</v>
      </c>
      <c r="J23" s="25">
        <v>63.116573000000002</v>
      </c>
      <c r="K23" s="25">
        <v>16.689043045043945</v>
      </c>
      <c r="L23" s="25">
        <v>16.565909999999999</v>
      </c>
      <c r="M23" s="25">
        <v>0.22516340000000001</v>
      </c>
      <c r="N23" s="9"/>
      <c r="O23" s="9"/>
      <c r="P23" s="6"/>
      <c r="Q23" s="9"/>
      <c r="R23" s="9"/>
      <c r="S23" s="43"/>
      <c r="T23" s="43"/>
      <c r="U23" s="9"/>
    </row>
    <row r="24" spans="1:25" ht="16" x14ac:dyDescent="0.2">
      <c r="A24" s="29"/>
      <c r="B24">
        <v>4</v>
      </c>
      <c r="C24" t="s">
        <v>33</v>
      </c>
      <c r="D24" t="s">
        <v>28</v>
      </c>
      <c r="E24"/>
      <c r="F24" t="s">
        <v>123</v>
      </c>
      <c r="G24" t="s">
        <v>119</v>
      </c>
      <c r="H24" t="s">
        <v>1</v>
      </c>
      <c r="I24" t="s">
        <v>1</v>
      </c>
      <c r="J24" t="s">
        <v>1</v>
      </c>
      <c r="K24" s="25">
        <v>9.9940910339355469</v>
      </c>
      <c r="L24" s="25">
        <v>10.078049</v>
      </c>
      <c r="M24" s="25">
        <v>0.14899610999999999</v>
      </c>
      <c r="N24" s="9"/>
      <c r="O24" s="9"/>
      <c r="P24" s="6"/>
      <c r="Q24" s="9"/>
      <c r="R24" s="9"/>
      <c r="S24" s="43"/>
      <c r="T24" s="43"/>
      <c r="U24" s="9"/>
      <c r="V24" s="1" t="s">
        <v>1</v>
      </c>
      <c r="W24" s="5"/>
      <c r="X24" s="5"/>
      <c r="Y24" s="5"/>
    </row>
    <row r="25" spans="1:25" ht="16" x14ac:dyDescent="0.2">
      <c r="A25" s="29"/>
      <c r="B25">
        <v>16</v>
      </c>
      <c r="C25" t="s">
        <v>32</v>
      </c>
      <c r="D25" t="s">
        <v>28</v>
      </c>
      <c r="E25"/>
      <c r="F25" t="s">
        <v>123</v>
      </c>
      <c r="G25" t="s">
        <v>119</v>
      </c>
      <c r="H25" t="s">
        <v>1</v>
      </c>
      <c r="I25" t="s">
        <v>1</v>
      </c>
      <c r="J25" t="s">
        <v>1</v>
      </c>
      <c r="K25" s="25">
        <v>9.9899768829345703</v>
      </c>
      <c r="L25" s="25">
        <v>10.078049</v>
      </c>
      <c r="M25" s="25">
        <v>0.14899610999999999</v>
      </c>
      <c r="N25" s="9"/>
      <c r="O25" s="6"/>
      <c r="P25" s="6"/>
      <c r="Q25" s="6"/>
      <c r="R25" s="6"/>
      <c r="S25" s="44"/>
      <c r="T25" s="44"/>
      <c r="U25" s="6"/>
      <c r="V25" s="1" t="s">
        <v>1</v>
      </c>
      <c r="W25" s="5"/>
      <c r="X25" s="5"/>
      <c r="Y25" s="5"/>
    </row>
    <row r="26" spans="1:25" s="10" customFormat="1" ht="16" x14ac:dyDescent="0.2">
      <c r="A26" s="30"/>
      <c r="B26">
        <v>28</v>
      </c>
      <c r="C26" t="s">
        <v>31</v>
      </c>
      <c r="D26" t="s">
        <v>28</v>
      </c>
      <c r="E26"/>
      <c r="F26" t="s">
        <v>123</v>
      </c>
      <c r="G26" t="s">
        <v>119</v>
      </c>
      <c r="H26" t="s">
        <v>1</v>
      </c>
      <c r="I26" t="s">
        <v>1</v>
      </c>
      <c r="J26" t="s">
        <v>1</v>
      </c>
      <c r="K26" s="25">
        <v>10.250078201293945</v>
      </c>
      <c r="L26" s="25">
        <v>10.078049</v>
      </c>
      <c r="M26" s="25">
        <v>0.14899610999999999</v>
      </c>
      <c r="N26" s="41"/>
      <c r="O26" s="12"/>
      <c r="P26" s="12"/>
      <c r="Q26" s="12"/>
      <c r="R26" s="12"/>
      <c r="S26" s="45"/>
      <c r="T26" s="45"/>
      <c r="U26" s="12"/>
      <c r="V26" s="10" t="s">
        <v>1</v>
      </c>
      <c r="W26" s="11"/>
      <c r="X26" s="11"/>
      <c r="Y26" s="11"/>
    </row>
    <row r="27" spans="1:25" ht="16" x14ac:dyDescent="0.2">
      <c r="A27" s="29" t="s">
        <v>137</v>
      </c>
      <c r="B27">
        <v>41</v>
      </c>
      <c r="C27" t="s">
        <v>44</v>
      </c>
      <c r="D27" t="s">
        <v>63</v>
      </c>
      <c r="E27"/>
      <c r="F27" t="s">
        <v>126</v>
      </c>
      <c r="G27" t="s">
        <v>119</v>
      </c>
      <c r="H27" s="25">
        <v>26.705597000000001</v>
      </c>
      <c r="I27" s="25">
        <v>20.553162</v>
      </c>
      <c r="J27" s="25">
        <v>34.699719999999999</v>
      </c>
      <c r="K27" s="25">
        <v>19.889492034912109</v>
      </c>
      <c r="L27" s="25">
        <v>20.127886</v>
      </c>
      <c r="M27" s="25">
        <v>0.22091858</v>
      </c>
      <c r="N27" s="6">
        <f t="shared" ref="N27" si="19">L27-L30</f>
        <v>7.2959390000000006</v>
      </c>
      <c r="O27" s="6">
        <f t="shared" ref="O27" si="20">SQRT(M27^2+M30^2)</f>
        <v>0.23567453932910212</v>
      </c>
      <c r="P27" s="6">
        <f t="shared" ref="P27" si="21">P$3</f>
        <v>12.035006999999998</v>
      </c>
      <c r="Q27" s="6">
        <f t="shared" ref="Q27" si="22">N27-P27</f>
        <v>-4.7390679999999978</v>
      </c>
      <c r="R27" s="6">
        <f t="shared" ref="R27" si="23">O27</f>
        <v>0.23567453932910212</v>
      </c>
      <c r="S27" s="44">
        <f t="shared" ref="S27" si="24">2^(-Q27)</f>
        <v>26.705555707192563</v>
      </c>
      <c r="T27" s="44">
        <v>0.23567453932910212</v>
      </c>
      <c r="U27" s="6">
        <f t="shared" ref="U27" si="25">LOG(S27,2)</f>
        <v>4.7390679999999978</v>
      </c>
      <c r="V27" s="1" t="s">
        <v>1</v>
      </c>
    </row>
    <row r="28" spans="1:25" ht="16" x14ac:dyDescent="0.2">
      <c r="A28" s="29"/>
      <c r="B28">
        <v>53</v>
      </c>
      <c r="C28" t="s">
        <v>66</v>
      </c>
      <c r="D28" t="s">
        <v>63</v>
      </c>
      <c r="E28"/>
      <c r="F28" t="s">
        <v>126</v>
      </c>
      <c r="G28" t="s">
        <v>119</v>
      </c>
      <c r="H28" s="25">
        <v>26.705597000000001</v>
      </c>
      <c r="I28" s="25">
        <v>20.553162</v>
      </c>
      <c r="J28" s="25">
        <v>34.699719999999999</v>
      </c>
      <c r="K28" s="25">
        <v>20.325704574584961</v>
      </c>
      <c r="L28" s="25">
        <v>20.127886</v>
      </c>
      <c r="M28" s="25">
        <v>0.22091858</v>
      </c>
      <c r="N28" s="9"/>
      <c r="O28" s="9"/>
      <c r="P28" s="6"/>
      <c r="Q28" s="9"/>
      <c r="R28" s="9"/>
      <c r="S28" s="43"/>
      <c r="T28" s="43"/>
      <c r="U28" s="9"/>
      <c r="V28" s="1" t="s">
        <v>1</v>
      </c>
    </row>
    <row r="29" spans="1:25" ht="16" x14ac:dyDescent="0.2">
      <c r="A29" s="29"/>
      <c r="B29">
        <v>65</v>
      </c>
      <c r="C29" t="s">
        <v>65</v>
      </c>
      <c r="D29" t="s">
        <v>63</v>
      </c>
      <c r="E29"/>
      <c r="F29" t="s">
        <v>126</v>
      </c>
      <c r="G29" t="s">
        <v>119</v>
      </c>
      <c r="H29" s="25">
        <v>26.705597000000001</v>
      </c>
      <c r="I29" s="25">
        <v>20.553162</v>
      </c>
      <c r="J29" s="25">
        <v>34.699719999999999</v>
      </c>
      <c r="K29" s="25">
        <v>20.168458938598633</v>
      </c>
      <c r="L29" s="25">
        <v>20.127886</v>
      </c>
      <c r="M29" s="25">
        <v>0.22091858</v>
      </c>
      <c r="N29" s="9"/>
      <c r="O29" s="9"/>
      <c r="P29" s="6"/>
      <c r="Q29" s="9"/>
      <c r="R29" s="9"/>
      <c r="S29" s="43"/>
      <c r="T29" s="43"/>
      <c r="U29" s="9"/>
      <c r="V29" s="1" t="s">
        <v>1</v>
      </c>
    </row>
    <row r="30" spans="1:25" ht="16" x14ac:dyDescent="0.2">
      <c r="A30" s="29"/>
      <c r="B30">
        <v>5</v>
      </c>
      <c r="C30" t="s">
        <v>69</v>
      </c>
      <c r="D30" t="s">
        <v>63</v>
      </c>
      <c r="E30"/>
      <c r="F30" t="s">
        <v>123</v>
      </c>
      <c r="G30" t="s">
        <v>119</v>
      </c>
      <c r="H30" t="s">
        <v>1</v>
      </c>
      <c r="I30" t="s">
        <v>1</v>
      </c>
      <c r="J30" t="s">
        <v>1</v>
      </c>
      <c r="K30" s="25">
        <v>12.766831398010254</v>
      </c>
      <c r="L30" s="25">
        <v>12.831947</v>
      </c>
      <c r="M30" s="25">
        <v>8.2082089999999996E-2</v>
      </c>
      <c r="N30" s="9"/>
      <c r="O30" s="9"/>
      <c r="P30" s="6"/>
      <c r="Q30" s="9"/>
      <c r="R30" s="9"/>
      <c r="S30" s="43"/>
      <c r="T30" s="43"/>
      <c r="U30" s="9"/>
    </row>
    <row r="31" spans="1:25" ht="16" x14ac:dyDescent="0.2">
      <c r="A31" s="29"/>
      <c r="B31">
        <v>17</v>
      </c>
      <c r="C31" t="s">
        <v>68</v>
      </c>
      <c r="D31" t="s">
        <v>63</v>
      </c>
      <c r="E31"/>
      <c r="F31" t="s">
        <v>123</v>
      </c>
      <c r="G31" t="s">
        <v>119</v>
      </c>
      <c r="H31" t="s">
        <v>1</v>
      </c>
      <c r="I31" t="s">
        <v>1</v>
      </c>
      <c r="J31" t="s">
        <v>1</v>
      </c>
      <c r="K31" s="25">
        <v>12.924149513244629</v>
      </c>
      <c r="L31" s="25">
        <v>12.831947</v>
      </c>
      <c r="M31" s="25">
        <v>8.2082089999999996E-2</v>
      </c>
      <c r="N31" s="9"/>
      <c r="O31" s="6"/>
      <c r="P31" s="6"/>
      <c r="Q31" s="6"/>
      <c r="R31" s="6"/>
      <c r="S31" s="44"/>
      <c r="T31" s="44"/>
      <c r="U31" s="6"/>
    </row>
    <row r="32" spans="1:25" ht="16" x14ac:dyDescent="0.2">
      <c r="A32" s="29"/>
      <c r="B32">
        <v>29</v>
      </c>
      <c r="C32" t="s">
        <v>67</v>
      </c>
      <c r="D32" t="s">
        <v>63</v>
      </c>
      <c r="E32"/>
      <c r="F32" t="s">
        <v>123</v>
      </c>
      <c r="G32" t="s">
        <v>119</v>
      </c>
      <c r="H32" t="s">
        <v>1</v>
      </c>
      <c r="I32" t="s">
        <v>1</v>
      </c>
      <c r="J32" t="s">
        <v>1</v>
      </c>
      <c r="K32" s="25">
        <v>12.804862022399902</v>
      </c>
      <c r="L32" s="25">
        <v>12.831947</v>
      </c>
      <c r="M32" s="25">
        <v>8.2082089999999996E-2</v>
      </c>
      <c r="N32" s="9"/>
      <c r="O32" s="6"/>
      <c r="P32" s="6"/>
      <c r="Q32" s="6"/>
      <c r="R32" s="6"/>
      <c r="S32" s="44"/>
      <c r="T32" s="44"/>
      <c r="U32" s="6"/>
    </row>
    <row r="33" spans="1:25" s="13" customFormat="1" ht="16" x14ac:dyDescent="0.2">
      <c r="A33" s="27" t="s">
        <v>138</v>
      </c>
      <c r="B33">
        <v>42</v>
      </c>
      <c r="C33" t="s">
        <v>41</v>
      </c>
      <c r="D33" t="s">
        <v>57</v>
      </c>
      <c r="E33"/>
      <c r="F33" t="s">
        <v>126</v>
      </c>
      <c r="G33" t="s">
        <v>119</v>
      </c>
      <c r="H33" s="25">
        <v>7.3013896999999996</v>
      </c>
      <c r="I33" s="25">
        <v>5.5010430000000001</v>
      </c>
      <c r="J33" s="25">
        <v>9.6909419999999997</v>
      </c>
      <c r="K33" s="25">
        <v>20.557167053222656</v>
      </c>
      <c r="L33" s="25">
        <v>20.847273000000001</v>
      </c>
      <c r="M33" s="25">
        <v>0.25127929999999998</v>
      </c>
      <c r="N33" s="9">
        <f t="shared" ref="N33" si="26">L33-L36</f>
        <v>9.166838000000002</v>
      </c>
      <c r="O33" s="9">
        <f t="shared" ref="O33" si="27">SQRT(M33^2+M36^2)</f>
        <v>0.25481639210213231</v>
      </c>
      <c r="P33" s="9">
        <f t="shared" ref="P33" si="28">P$3</f>
        <v>12.035006999999998</v>
      </c>
      <c r="Q33" s="9">
        <f t="shared" ref="Q33" si="29">N33-P33</f>
        <v>-2.8681689999999964</v>
      </c>
      <c r="R33" s="9">
        <f t="shared" ref="R33" si="30">O33</f>
        <v>0.25481639210213231</v>
      </c>
      <c r="S33" s="43">
        <f t="shared" ref="S33" si="31">2^(-Q33)</f>
        <v>7.3013791554875072</v>
      </c>
      <c r="T33" s="43">
        <v>0.25481639210213231</v>
      </c>
      <c r="U33" s="9">
        <f t="shared" ref="U33" si="32">LOG(S33,2)</f>
        <v>2.8681689999999964</v>
      </c>
    </row>
    <row r="34" spans="1:25" ht="16" x14ac:dyDescent="0.2">
      <c r="A34" s="29"/>
      <c r="B34">
        <v>54</v>
      </c>
      <c r="C34" t="s">
        <v>59</v>
      </c>
      <c r="D34" t="s">
        <v>57</v>
      </c>
      <c r="E34"/>
      <c r="F34" t="s">
        <v>126</v>
      </c>
      <c r="G34" t="s">
        <v>119</v>
      </c>
      <c r="H34" s="25">
        <v>7.3013896999999996</v>
      </c>
      <c r="I34" s="25">
        <v>5.5010430000000001</v>
      </c>
      <c r="J34" s="25">
        <v>9.6909419999999997</v>
      </c>
      <c r="K34" s="25">
        <v>20.996854782104492</v>
      </c>
      <c r="L34" s="25">
        <v>20.847273000000001</v>
      </c>
      <c r="M34" s="25">
        <v>0.25127929999999998</v>
      </c>
      <c r="N34" s="9"/>
      <c r="O34" s="9"/>
      <c r="P34" s="6"/>
      <c r="Q34" s="9"/>
      <c r="R34" s="9"/>
      <c r="S34" s="43"/>
      <c r="T34" s="43"/>
      <c r="U34" s="9"/>
    </row>
    <row r="35" spans="1:25" ht="16" x14ac:dyDescent="0.2">
      <c r="A35" s="29"/>
      <c r="B35">
        <v>66</v>
      </c>
      <c r="C35" t="s">
        <v>58</v>
      </c>
      <c r="D35" t="s">
        <v>57</v>
      </c>
      <c r="E35"/>
      <c r="F35" t="s">
        <v>126</v>
      </c>
      <c r="G35" t="s">
        <v>119</v>
      </c>
      <c r="H35" s="25">
        <v>7.3013896999999996</v>
      </c>
      <c r="I35" s="25">
        <v>5.5010430000000001</v>
      </c>
      <c r="J35" s="25">
        <v>9.6909419999999997</v>
      </c>
      <c r="K35" s="25">
        <v>20.987794876098633</v>
      </c>
      <c r="L35" s="25">
        <v>20.847273000000001</v>
      </c>
      <c r="M35" s="25">
        <v>0.25127929999999998</v>
      </c>
      <c r="N35" s="9"/>
      <c r="O35" s="9"/>
      <c r="P35" s="6"/>
      <c r="Q35" s="9"/>
      <c r="R35" s="9"/>
      <c r="S35" s="43"/>
      <c r="T35" s="43"/>
      <c r="U35" s="9"/>
    </row>
    <row r="36" spans="1:25" ht="16" x14ac:dyDescent="0.2">
      <c r="A36" s="29"/>
      <c r="B36">
        <v>6</v>
      </c>
      <c r="C36" t="s">
        <v>62</v>
      </c>
      <c r="D36" t="s">
        <v>57</v>
      </c>
      <c r="E36"/>
      <c r="F36" t="s">
        <v>123</v>
      </c>
      <c r="G36" t="s">
        <v>119</v>
      </c>
      <c r="H36" t="s">
        <v>1</v>
      </c>
      <c r="I36" t="s">
        <v>1</v>
      </c>
      <c r="J36" t="s">
        <v>1</v>
      </c>
      <c r="K36" s="25">
        <v>11.632176399230957</v>
      </c>
      <c r="L36" s="25">
        <v>11.680434999999999</v>
      </c>
      <c r="M36" s="25">
        <v>4.2309657000000001E-2</v>
      </c>
      <c r="N36" s="9"/>
      <c r="O36" s="9"/>
      <c r="P36" s="6"/>
      <c r="Q36" s="9"/>
      <c r="R36" s="9"/>
      <c r="S36" s="43"/>
      <c r="T36" s="43"/>
      <c r="U36" s="9"/>
      <c r="V36" s="1" t="s">
        <v>1</v>
      </c>
      <c r="W36" s="5"/>
      <c r="X36" s="5"/>
      <c r="Y36" s="5"/>
    </row>
    <row r="37" spans="1:25" ht="16" x14ac:dyDescent="0.2">
      <c r="A37" s="29"/>
      <c r="B37">
        <v>18</v>
      </c>
      <c r="C37" t="s">
        <v>61</v>
      </c>
      <c r="D37" t="s">
        <v>57</v>
      </c>
      <c r="E37"/>
      <c r="F37" t="s">
        <v>123</v>
      </c>
      <c r="G37" t="s">
        <v>119</v>
      </c>
      <c r="H37" t="s">
        <v>1</v>
      </c>
      <c r="I37" t="s">
        <v>1</v>
      </c>
      <c r="J37" t="s">
        <v>1</v>
      </c>
      <c r="K37" s="25">
        <v>11.711153030395508</v>
      </c>
      <c r="L37" s="25">
        <v>11.680434999999999</v>
      </c>
      <c r="M37" s="25">
        <v>4.2309657000000001E-2</v>
      </c>
      <c r="N37" s="9"/>
      <c r="O37" s="6"/>
      <c r="P37" s="6"/>
      <c r="Q37" s="6"/>
      <c r="R37" s="6"/>
      <c r="S37" s="44"/>
      <c r="T37" s="44"/>
      <c r="U37" s="6"/>
      <c r="V37" s="1" t="s">
        <v>1</v>
      </c>
      <c r="W37" s="5"/>
      <c r="X37" s="5"/>
      <c r="Y37" s="5"/>
    </row>
    <row r="38" spans="1:25" s="10" customFormat="1" ht="16" x14ac:dyDescent="0.2">
      <c r="A38" s="30"/>
      <c r="B38">
        <v>30</v>
      </c>
      <c r="C38" t="s">
        <v>60</v>
      </c>
      <c r="D38" t="s">
        <v>57</v>
      </c>
      <c r="E38"/>
      <c r="F38" t="s">
        <v>123</v>
      </c>
      <c r="G38" t="s">
        <v>119</v>
      </c>
      <c r="H38" t="s">
        <v>1</v>
      </c>
      <c r="I38" t="s">
        <v>1</v>
      </c>
      <c r="J38" t="s">
        <v>1</v>
      </c>
      <c r="K38" s="25">
        <v>11.697977066040039</v>
      </c>
      <c r="L38" s="25">
        <v>11.680434999999999</v>
      </c>
      <c r="M38" s="25">
        <v>4.2309657000000001E-2</v>
      </c>
      <c r="N38" s="41"/>
      <c r="O38" s="12"/>
      <c r="P38" s="12"/>
      <c r="Q38" s="12"/>
      <c r="R38" s="12"/>
      <c r="S38" s="45"/>
      <c r="T38" s="45"/>
      <c r="U38" s="12"/>
      <c r="V38" s="10" t="s">
        <v>1</v>
      </c>
      <c r="W38" s="11"/>
      <c r="X38" s="11"/>
      <c r="Y38" s="11"/>
    </row>
    <row r="39" spans="1:25" ht="16" x14ac:dyDescent="0.2">
      <c r="A39" s="29" t="s">
        <v>139</v>
      </c>
      <c r="B39">
        <v>43</v>
      </c>
      <c r="C39" t="s">
        <v>6</v>
      </c>
      <c r="D39" t="s">
        <v>128</v>
      </c>
      <c r="E39"/>
      <c r="F39" t="s">
        <v>126</v>
      </c>
      <c r="G39" t="s">
        <v>119</v>
      </c>
      <c r="H39" s="25">
        <v>2.1343749000000001</v>
      </c>
      <c r="I39" s="25">
        <v>1.5814060999999999</v>
      </c>
      <c r="J39" s="25">
        <v>2.8806995999999998</v>
      </c>
      <c r="K39" s="25">
        <v>22.698928833007812</v>
      </c>
      <c r="L39" s="25">
        <v>22.941454</v>
      </c>
      <c r="M39" s="25">
        <v>0.21110292</v>
      </c>
      <c r="N39" s="6">
        <f t="shared" ref="N39" si="33">L39-L42</f>
        <v>10.941195</v>
      </c>
      <c r="O39" s="6">
        <f t="shared" ref="O39" si="34">SQRT(M39^2+M42^2)</f>
        <v>0.26987570532115135</v>
      </c>
      <c r="P39" s="6">
        <f t="shared" ref="P39" si="35">P$3</f>
        <v>12.035006999999998</v>
      </c>
      <c r="Q39" s="6">
        <f t="shared" ref="Q39" si="36">N39-P39</f>
        <v>-1.093811999999998</v>
      </c>
      <c r="R39" s="6">
        <f t="shared" ref="R39" si="37">O39</f>
        <v>0.26987570532115135</v>
      </c>
      <c r="S39" s="44">
        <f t="shared" ref="S39" si="38">2^(-Q39)</f>
        <v>2.1343725243091716</v>
      </c>
      <c r="T39" s="44">
        <v>0.26987570532115135</v>
      </c>
      <c r="U39" s="6">
        <f t="shared" ref="U39" si="39">LOG(S39,2)</f>
        <v>1.093811999999998</v>
      </c>
      <c r="V39" s="1" t="s">
        <v>1</v>
      </c>
    </row>
    <row r="40" spans="1:25" ht="16" x14ac:dyDescent="0.2">
      <c r="A40" s="29"/>
      <c r="B40">
        <v>55</v>
      </c>
      <c r="C40" t="s">
        <v>24</v>
      </c>
      <c r="D40" t="s">
        <v>128</v>
      </c>
      <c r="E40"/>
      <c r="F40" t="s">
        <v>126</v>
      </c>
      <c r="G40" t="s">
        <v>119</v>
      </c>
      <c r="H40" s="25">
        <v>2.1343749000000001</v>
      </c>
      <c r="I40" s="25">
        <v>1.5814060999999999</v>
      </c>
      <c r="J40" s="25">
        <v>2.8806995999999998</v>
      </c>
      <c r="K40" s="25">
        <v>23.083944320678711</v>
      </c>
      <c r="L40" s="25">
        <v>22.941454</v>
      </c>
      <c r="M40" s="25">
        <v>0.21110292</v>
      </c>
      <c r="N40" s="9"/>
      <c r="O40" s="9"/>
      <c r="P40" s="6"/>
      <c r="Q40" s="9"/>
      <c r="R40" s="9"/>
      <c r="S40" s="43"/>
      <c r="T40" s="43"/>
      <c r="U40" s="9"/>
      <c r="V40" s="1" t="s">
        <v>1</v>
      </c>
    </row>
    <row r="41" spans="1:25" ht="16" x14ac:dyDescent="0.2">
      <c r="A41" s="29"/>
      <c r="B41">
        <v>67</v>
      </c>
      <c r="C41" t="s">
        <v>23</v>
      </c>
      <c r="D41" t="s">
        <v>128</v>
      </c>
      <c r="E41"/>
      <c r="F41" t="s">
        <v>126</v>
      </c>
      <c r="G41" t="s">
        <v>119</v>
      </c>
      <c r="H41" s="25">
        <v>2.1343749000000001</v>
      </c>
      <c r="I41" s="25">
        <v>1.5814060999999999</v>
      </c>
      <c r="J41" s="25">
        <v>2.8806995999999998</v>
      </c>
      <c r="K41" s="25">
        <v>23.041488647460938</v>
      </c>
      <c r="L41" s="25">
        <v>22.941454</v>
      </c>
      <c r="M41" s="25">
        <v>0.21110292</v>
      </c>
      <c r="N41" s="9"/>
      <c r="O41" s="9"/>
      <c r="P41" s="6"/>
      <c r="Q41" s="9"/>
      <c r="R41" s="9"/>
      <c r="S41" s="43"/>
      <c r="T41" s="43"/>
      <c r="U41" s="9"/>
      <c r="V41" s="1" t="s">
        <v>1</v>
      </c>
    </row>
    <row r="42" spans="1:25" ht="16" x14ac:dyDescent="0.2">
      <c r="A42" s="29"/>
      <c r="B42">
        <v>7</v>
      </c>
      <c r="C42" t="s">
        <v>27</v>
      </c>
      <c r="D42" t="s">
        <v>128</v>
      </c>
      <c r="E42"/>
      <c r="F42" t="s">
        <v>123</v>
      </c>
      <c r="G42" t="s">
        <v>119</v>
      </c>
      <c r="H42" t="s">
        <v>1</v>
      </c>
      <c r="I42" t="s">
        <v>1</v>
      </c>
      <c r="J42" t="s">
        <v>1</v>
      </c>
      <c r="K42" s="25">
        <v>11.863268852233887</v>
      </c>
      <c r="L42" s="25">
        <v>12.000259</v>
      </c>
      <c r="M42" s="25">
        <v>0.16813225000000001</v>
      </c>
      <c r="N42" s="9"/>
      <c r="O42" s="9"/>
      <c r="P42" s="6"/>
      <c r="Q42" s="9"/>
      <c r="R42" s="9"/>
      <c r="S42" s="43"/>
      <c r="T42" s="43"/>
      <c r="U42" s="9"/>
    </row>
    <row r="43" spans="1:25" ht="16" x14ac:dyDescent="0.2">
      <c r="A43" s="29"/>
      <c r="B43">
        <v>19</v>
      </c>
      <c r="C43" t="s">
        <v>26</v>
      </c>
      <c r="D43" t="s">
        <v>128</v>
      </c>
      <c r="E43"/>
      <c r="F43" t="s">
        <v>123</v>
      </c>
      <c r="G43" t="s">
        <v>119</v>
      </c>
      <c r="H43" t="s">
        <v>1</v>
      </c>
      <c r="I43" t="s">
        <v>1</v>
      </c>
      <c r="J43" t="s">
        <v>1</v>
      </c>
      <c r="K43" s="25">
        <v>12.187891960144043</v>
      </c>
      <c r="L43" s="25">
        <v>12.000259</v>
      </c>
      <c r="M43" s="25">
        <v>0.16813225000000001</v>
      </c>
      <c r="N43" s="9"/>
      <c r="O43" s="6"/>
      <c r="P43" s="6"/>
      <c r="Q43" s="6"/>
      <c r="R43" s="6"/>
      <c r="S43" s="44"/>
      <c r="T43" s="44"/>
      <c r="U43" s="6"/>
    </row>
    <row r="44" spans="1:25" ht="16" x14ac:dyDescent="0.2">
      <c r="A44" s="29"/>
      <c r="B44">
        <v>31</v>
      </c>
      <c r="C44" t="s">
        <v>25</v>
      </c>
      <c r="D44" t="s">
        <v>128</v>
      </c>
      <c r="E44"/>
      <c r="F44" t="s">
        <v>123</v>
      </c>
      <c r="G44" t="s">
        <v>119</v>
      </c>
      <c r="H44" t="s">
        <v>1</v>
      </c>
      <c r="I44" t="s">
        <v>1</v>
      </c>
      <c r="J44" t="s">
        <v>1</v>
      </c>
      <c r="K44" s="25">
        <v>11.949618339538574</v>
      </c>
      <c r="L44" s="25">
        <v>12.000259</v>
      </c>
      <c r="M44" s="25">
        <v>0.16813225000000001</v>
      </c>
      <c r="N44" s="9"/>
      <c r="O44" s="6"/>
      <c r="P44" s="6"/>
      <c r="Q44" s="6"/>
      <c r="R44" s="6"/>
      <c r="S44" s="44"/>
      <c r="T44" s="44"/>
      <c r="U44" s="6"/>
    </row>
    <row r="45" spans="1:25" s="13" customFormat="1" ht="16" x14ac:dyDescent="0.2">
      <c r="A45" s="27" t="s">
        <v>140</v>
      </c>
      <c r="B45">
        <v>44</v>
      </c>
      <c r="C45" t="s">
        <v>3</v>
      </c>
      <c r="D45" t="s">
        <v>130</v>
      </c>
      <c r="E45"/>
      <c r="F45" t="s">
        <v>126</v>
      </c>
      <c r="G45" t="s">
        <v>119</v>
      </c>
      <c r="H45" s="25">
        <v>58.797142000000001</v>
      </c>
      <c r="I45" s="25">
        <v>47.460075000000003</v>
      </c>
      <c r="J45" s="25">
        <v>72.842359999999999</v>
      </c>
      <c r="K45" s="25">
        <v>14.520969390869141</v>
      </c>
      <c r="L45" s="25">
        <v>14.679852500000001</v>
      </c>
      <c r="M45" s="25">
        <v>0.16727911000000001</v>
      </c>
      <c r="N45" s="9">
        <f t="shared" ref="N45" si="40">L45-L48</f>
        <v>6.1573335</v>
      </c>
      <c r="O45" s="9">
        <f t="shared" ref="O45" si="41">SQRT(M45^2+M48^2)</f>
        <v>0.16788752131564999</v>
      </c>
      <c r="P45" s="9">
        <f t="shared" ref="P45" si="42">P$3</f>
        <v>12.035006999999998</v>
      </c>
      <c r="Q45" s="9">
        <f t="shared" ref="Q45" si="43">N45-P45</f>
        <v>-5.8776734999999984</v>
      </c>
      <c r="R45" s="9">
        <f t="shared" ref="R45" si="44">O45</f>
        <v>0.16788752131564999</v>
      </c>
      <c r="S45" s="43">
        <f t="shared" ref="S45" si="45">2^(-Q45)</f>
        <v>58.797116511196535</v>
      </c>
      <c r="T45" s="43">
        <v>0.16788752131564999</v>
      </c>
      <c r="U45" s="9">
        <f t="shared" ref="U45" si="46">LOG(S45,2)</f>
        <v>5.8776734999999993</v>
      </c>
    </row>
    <row r="46" spans="1:25" ht="16" x14ac:dyDescent="0.2">
      <c r="A46" s="29"/>
      <c r="B46">
        <v>56</v>
      </c>
      <c r="C46" t="s">
        <v>19</v>
      </c>
      <c r="D46" t="s">
        <v>130</v>
      </c>
      <c r="E46"/>
      <c r="F46" t="s">
        <v>126</v>
      </c>
      <c r="G46" t="s">
        <v>119</v>
      </c>
      <c r="H46" s="25">
        <v>58.797142000000001</v>
      </c>
      <c r="I46" s="25">
        <v>47.460075000000003</v>
      </c>
      <c r="J46" s="25">
        <v>72.842359999999999</v>
      </c>
      <c r="K46" s="25">
        <v>14.664166450500488</v>
      </c>
      <c r="L46" s="25">
        <v>14.679852500000001</v>
      </c>
      <c r="M46" s="25">
        <v>0.16727911000000001</v>
      </c>
      <c r="N46" s="9"/>
      <c r="O46" s="9"/>
      <c r="P46" s="6"/>
      <c r="Q46" s="9"/>
      <c r="R46" s="9"/>
      <c r="S46" s="43"/>
      <c r="T46" s="43"/>
      <c r="U46" s="9"/>
    </row>
    <row r="47" spans="1:25" ht="16" x14ac:dyDescent="0.2">
      <c r="A47" s="29"/>
      <c r="B47">
        <v>68</v>
      </c>
      <c r="C47" t="s">
        <v>18</v>
      </c>
      <c r="D47" t="s">
        <v>130</v>
      </c>
      <c r="E47"/>
      <c r="F47" t="s">
        <v>126</v>
      </c>
      <c r="G47" t="s">
        <v>119</v>
      </c>
      <c r="H47" s="25">
        <v>58.797142000000001</v>
      </c>
      <c r="I47" s="25">
        <v>47.460075000000003</v>
      </c>
      <c r="J47" s="25">
        <v>72.842359999999999</v>
      </c>
      <c r="K47" s="25">
        <v>14.854422569274902</v>
      </c>
      <c r="L47" s="25">
        <v>14.679852500000001</v>
      </c>
      <c r="M47" s="25">
        <v>0.16727911000000001</v>
      </c>
      <c r="N47" s="9"/>
      <c r="O47" s="9"/>
      <c r="P47" s="6"/>
      <c r="Q47" s="9"/>
      <c r="R47" s="9"/>
      <c r="S47" s="43"/>
      <c r="T47" s="43"/>
      <c r="U47" s="9"/>
    </row>
    <row r="48" spans="1:25" ht="16" x14ac:dyDescent="0.2">
      <c r="A48" s="29"/>
      <c r="B48">
        <v>20</v>
      </c>
      <c r="C48" t="s">
        <v>21</v>
      </c>
      <c r="D48" t="s">
        <v>130</v>
      </c>
      <c r="E48"/>
      <c r="F48" t="s">
        <v>123</v>
      </c>
      <c r="G48" t="s">
        <v>119</v>
      </c>
      <c r="H48" t="s">
        <v>1</v>
      </c>
      <c r="I48" t="s">
        <v>1</v>
      </c>
      <c r="J48" t="s">
        <v>1</v>
      </c>
      <c r="K48" s="25">
        <v>8.5326166152954102</v>
      </c>
      <c r="L48" s="25">
        <v>8.5225190000000008</v>
      </c>
      <c r="M48" s="25">
        <v>1.4280027000000001E-2</v>
      </c>
      <c r="N48" s="9"/>
      <c r="O48" s="9"/>
      <c r="P48" s="6"/>
      <c r="Q48" s="9"/>
      <c r="R48" s="9"/>
      <c r="S48" s="43"/>
      <c r="T48" s="43"/>
      <c r="U48" s="9"/>
      <c r="V48" s="1" t="s">
        <v>1</v>
      </c>
      <c r="W48" s="5"/>
      <c r="X48" s="5"/>
      <c r="Y48" s="5"/>
    </row>
    <row r="49" spans="1:25" ht="16" x14ac:dyDescent="0.2">
      <c r="A49" s="29"/>
      <c r="B49">
        <v>32</v>
      </c>
      <c r="C49" t="s">
        <v>20</v>
      </c>
      <c r="D49" t="s">
        <v>130</v>
      </c>
      <c r="E49"/>
      <c r="F49" t="s">
        <v>123</v>
      </c>
      <c r="G49" t="s">
        <v>119</v>
      </c>
      <c r="H49" t="s">
        <v>1</v>
      </c>
      <c r="I49" t="s">
        <v>1</v>
      </c>
      <c r="J49" t="s">
        <v>1</v>
      </c>
      <c r="K49" s="25">
        <v>8.5124216079711914</v>
      </c>
      <c r="L49" s="25">
        <v>8.5225190000000008</v>
      </c>
      <c r="M49" s="25">
        <v>1.4280027000000001E-2</v>
      </c>
      <c r="N49" s="9"/>
      <c r="O49" s="6"/>
      <c r="P49" s="6"/>
      <c r="Q49" s="6"/>
      <c r="R49" s="6"/>
      <c r="S49" s="44"/>
      <c r="T49" s="44"/>
      <c r="U49" s="6"/>
      <c r="V49" s="1" t="s">
        <v>1</v>
      </c>
      <c r="W49" s="5"/>
      <c r="X49" s="5"/>
      <c r="Y49" s="5"/>
    </row>
    <row r="50" spans="1:25" s="10" customFormat="1" ht="16" x14ac:dyDescent="0.2">
      <c r="A50" s="30"/>
      <c r="B50" s="17"/>
      <c r="C50" s="17"/>
      <c r="D50" s="46"/>
      <c r="E50" s="47"/>
      <c r="F50" s="17"/>
      <c r="G50" s="17"/>
      <c r="H50" s="17"/>
      <c r="I50" s="17"/>
      <c r="J50" s="17"/>
      <c r="K50" s="31"/>
      <c r="L50" s="31"/>
      <c r="M50" s="31"/>
      <c r="N50" s="41"/>
      <c r="O50" s="12"/>
      <c r="P50" s="12"/>
      <c r="Q50" s="12"/>
      <c r="R50" s="12"/>
      <c r="S50" s="45"/>
      <c r="T50" s="45"/>
      <c r="U50" s="12"/>
      <c r="V50" s="10" t="s">
        <v>1</v>
      </c>
      <c r="W50" s="11"/>
      <c r="X50" s="11"/>
      <c r="Y50" s="11"/>
    </row>
    <row r="51" spans="1:25" s="13" customFormat="1" ht="16" x14ac:dyDescent="0.2">
      <c r="A51" s="27" t="s">
        <v>141</v>
      </c>
      <c r="B51">
        <v>45</v>
      </c>
      <c r="C51" t="s">
        <v>43</v>
      </c>
      <c r="D51" t="s">
        <v>132</v>
      </c>
      <c r="E51"/>
      <c r="F51" t="s">
        <v>126</v>
      </c>
      <c r="G51" t="s">
        <v>119</v>
      </c>
      <c r="H51" s="25">
        <v>15.221045999999999</v>
      </c>
      <c r="I51" s="25">
        <v>9.5817209999999999</v>
      </c>
      <c r="J51" s="25">
        <v>24.179400000000001</v>
      </c>
      <c r="K51" s="25">
        <v>17.464544296264648</v>
      </c>
      <c r="L51" s="25">
        <v>17.55264</v>
      </c>
      <c r="M51" s="25">
        <v>0.28803499999999999</v>
      </c>
      <c r="N51" s="9">
        <f t="shared" ref="N51" si="47">L51-L54</f>
        <v>8.107012000000001</v>
      </c>
      <c r="O51" s="9">
        <f t="shared" ref="O51" si="48">SQRT(M51^2+M54^2)</f>
        <v>0.34014067581036467</v>
      </c>
      <c r="P51" s="9">
        <f t="shared" ref="P51" si="49">P$3</f>
        <v>12.035006999999998</v>
      </c>
      <c r="Q51" s="9">
        <f t="shared" ref="Q51" si="50">N51-P51</f>
        <v>-3.9279949999999975</v>
      </c>
      <c r="R51" s="9">
        <f t="shared" ref="R51" si="51">O51</f>
        <v>0.34014067581036467</v>
      </c>
      <c r="S51" s="43">
        <f t="shared" ref="S51" si="52">2^(-Q51)</f>
        <v>15.221039669113685</v>
      </c>
      <c r="T51" s="43">
        <v>0.34014067581036467</v>
      </c>
      <c r="U51" s="9">
        <f t="shared" ref="U51" si="53">LOG(S51,2)</f>
        <v>3.927994999999997</v>
      </c>
      <c r="V51" s="13" t="s">
        <v>1</v>
      </c>
    </row>
    <row r="52" spans="1:25" ht="16" x14ac:dyDescent="0.2">
      <c r="A52" s="29"/>
      <c r="B52">
        <v>57</v>
      </c>
      <c r="C52" t="s">
        <v>53</v>
      </c>
      <c r="D52" t="s">
        <v>132</v>
      </c>
      <c r="E52"/>
      <c r="F52" t="s">
        <v>126</v>
      </c>
      <c r="G52" t="s">
        <v>119</v>
      </c>
      <c r="H52" s="25">
        <v>15.221045999999999</v>
      </c>
      <c r="I52" s="25">
        <v>9.5817209999999999</v>
      </c>
      <c r="J52" s="25">
        <v>24.179400000000001</v>
      </c>
      <c r="K52" s="25">
        <v>17.318941116333008</v>
      </c>
      <c r="L52" s="25">
        <v>17.55264</v>
      </c>
      <c r="M52" s="25">
        <v>0.28803499999999999</v>
      </c>
      <c r="N52" s="9"/>
      <c r="O52" s="9"/>
      <c r="P52" s="6"/>
      <c r="Q52" s="9"/>
      <c r="R52" s="9"/>
      <c r="S52" s="43"/>
      <c r="T52" s="43"/>
      <c r="U52" s="9"/>
      <c r="V52" s="1" t="s">
        <v>1</v>
      </c>
    </row>
    <row r="53" spans="1:25" ht="16" x14ac:dyDescent="0.2">
      <c r="A53" s="29"/>
      <c r="B53">
        <v>69</v>
      </c>
      <c r="C53" t="s">
        <v>52</v>
      </c>
      <c r="D53" t="s">
        <v>132</v>
      </c>
      <c r="E53"/>
      <c r="F53" t="s">
        <v>126</v>
      </c>
      <c r="G53" t="s">
        <v>119</v>
      </c>
      <c r="H53" s="25">
        <v>15.221045999999999</v>
      </c>
      <c r="I53" s="25">
        <v>9.5817209999999999</v>
      </c>
      <c r="J53" s="25">
        <v>24.179400000000001</v>
      </c>
      <c r="K53" s="25">
        <v>17.874435424804688</v>
      </c>
      <c r="L53" s="25">
        <v>17.55264</v>
      </c>
      <c r="M53" s="25">
        <v>0.28803499999999999</v>
      </c>
      <c r="N53" s="9"/>
      <c r="O53" s="9"/>
      <c r="P53" s="6"/>
      <c r="Q53" s="9"/>
      <c r="R53" s="9"/>
      <c r="S53" s="43"/>
      <c r="T53" s="43"/>
      <c r="U53" s="9"/>
      <c r="V53" s="1" t="s">
        <v>1</v>
      </c>
    </row>
    <row r="54" spans="1:25" ht="16" x14ac:dyDescent="0.2">
      <c r="A54" s="29"/>
      <c r="B54">
        <v>9</v>
      </c>
      <c r="C54" t="s">
        <v>56</v>
      </c>
      <c r="D54" t="s">
        <v>132</v>
      </c>
      <c r="E54"/>
      <c r="F54" t="s">
        <v>123</v>
      </c>
      <c r="G54" t="s">
        <v>119</v>
      </c>
      <c r="H54" t="s">
        <v>1</v>
      </c>
      <c r="I54" t="s">
        <v>1</v>
      </c>
      <c r="J54" t="s">
        <v>1</v>
      </c>
      <c r="K54" s="25">
        <v>9.5735569000244141</v>
      </c>
      <c r="L54" s="25">
        <v>9.4456279999999992</v>
      </c>
      <c r="M54" s="25">
        <v>0.18091853999999999</v>
      </c>
      <c r="N54" s="9"/>
      <c r="O54" s="9"/>
      <c r="P54" s="6"/>
      <c r="Q54" s="9"/>
      <c r="R54" s="9"/>
      <c r="S54" s="43"/>
      <c r="T54" s="43"/>
      <c r="U54" s="9"/>
    </row>
    <row r="55" spans="1:25" ht="16" x14ac:dyDescent="0.2">
      <c r="A55" s="29"/>
      <c r="B55">
        <v>33</v>
      </c>
      <c r="C55" t="s">
        <v>54</v>
      </c>
      <c r="D55" t="s">
        <v>132</v>
      </c>
      <c r="E55"/>
      <c r="F55" t="s">
        <v>123</v>
      </c>
      <c r="G55" t="s">
        <v>119</v>
      </c>
      <c r="H55" t="s">
        <v>1</v>
      </c>
      <c r="I55" t="s">
        <v>1</v>
      </c>
      <c r="J55" t="s">
        <v>1</v>
      </c>
      <c r="K55" s="25">
        <v>9.3176994323730469</v>
      </c>
      <c r="L55" s="25">
        <v>9.4456279999999992</v>
      </c>
      <c r="M55" s="25">
        <v>0.18091853999999999</v>
      </c>
      <c r="N55" s="9"/>
      <c r="O55" s="6"/>
      <c r="P55" s="6"/>
      <c r="Q55" s="6"/>
      <c r="R55" s="6"/>
      <c r="S55" s="44"/>
      <c r="T55" s="44"/>
      <c r="U55" s="6"/>
    </row>
    <row r="56" spans="1:25" s="10" customFormat="1" ht="16" x14ac:dyDescent="0.2">
      <c r="A56" s="30"/>
      <c r="B56" s="17"/>
      <c r="C56" s="17"/>
      <c r="D56" s="46"/>
      <c r="E56" s="47"/>
      <c r="F56" s="17"/>
      <c r="G56" s="17"/>
      <c r="H56" s="17"/>
      <c r="I56" s="17"/>
      <c r="J56" s="17"/>
      <c r="K56" s="31"/>
      <c r="L56" s="31"/>
      <c r="M56" s="31"/>
      <c r="N56" s="41"/>
      <c r="O56" s="12"/>
      <c r="P56" s="12"/>
      <c r="Q56" s="12"/>
      <c r="R56" s="12"/>
      <c r="S56" s="45"/>
      <c r="T56" s="45"/>
      <c r="U56" s="12"/>
    </row>
    <row r="57" spans="1:25" s="13" customFormat="1" ht="16" x14ac:dyDescent="0.2">
      <c r="A57" s="27" t="s">
        <v>142</v>
      </c>
      <c r="B57">
        <v>46</v>
      </c>
      <c r="C57" t="s">
        <v>40</v>
      </c>
      <c r="D57" t="s">
        <v>129</v>
      </c>
      <c r="E57"/>
      <c r="F57" t="s">
        <v>126</v>
      </c>
      <c r="G57" t="s">
        <v>119</v>
      </c>
      <c r="H57" s="25">
        <v>62.599502999999999</v>
      </c>
      <c r="I57" s="25">
        <v>49.097630000000002</v>
      </c>
      <c r="J57" s="25">
        <v>79.814400000000006</v>
      </c>
      <c r="K57" s="25">
        <v>16.821357727050781</v>
      </c>
      <c r="L57" s="25">
        <v>16.909489000000001</v>
      </c>
      <c r="M57" s="25">
        <v>0.21720697999999999</v>
      </c>
      <c r="N57" s="9">
        <f t="shared" ref="N57" si="54">L57-L60</f>
        <v>6.066929</v>
      </c>
      <c r="O57" s="9">
        <f t="shared" ref="O57" si="55">SQRT(M57^2+M60^2)</f>
        <v>0.21865372500113198</v>
      </c>
      <c r="P57" s="9">
        <f t="shared" ref="P57:P63" si="56">P$3</f>
        <v>12.035006999999998</v>
      </c>
      <c r="Q57" s="9">
        <f t="shared" ref="Q57" si="57">N57-P57</f>
        <v>-5.9680779999999984</v>
      </c>
      <c r="R57" s="9">
        <f t="shared" ref="R57" si="58">O57</f>
        <v>0.21865372500113198</v>
      </c>
      <c r="S57" s="43">
        <f t="shared" ref="S57" si="59">2^(-Q57)</f>
        <v>62.599446678277438</v>
      </c>
      <c r="T57" s="43">
        <v>0.21865372500113198</v>
      </c>
      <c r="U57" s="9">
        <f t="shared" ref="U57" si="60">LOG(S57,2)</f>
        <v>5.9680779999999984</v>
      </c>
    </row>
    <row r="58" spans="1:25" ht="16" x14ac:dyDescent="0.2">
      <c r="A58" s="29"/>
      <c r="B58">
        <v>58</v>
      </c>
      <c r="C58" t="s">
        <v>47</v>
      </c>
      <c r="D58" t="s">
        <v>129</v>
      </c>
      <c r="E58"/>
      <c r="F58" t="s">
        <v>126</v>
      </c>
      <c r="G58" t="s">
        <v>119</v>
      </c>
      <c r="H58" s="25">
        <v>62.599502999999999</v>
      </c>
      <c r="I58" s="25">
        <v>49.097630000000002</v>
      </c>
      <c r="J58" s="25">
        <v>79.814400000000006</v>
      </c>
      <c r="K58" s="25">
        <v>16.750198364257812</v>
      </c>
      <c r="L58" s="25">
        <v>16.909489000000001</v>
      </c>
      <c r="M58" s="25">
        <v>0.21720697999999999</v>
      </c>
      <c r="N58" s="9"/>
      <c r="O58" s="9"/>
      <c r="P58" s="6"/>
      <c r="Q58" s="9"/>
      <c r="R58" s="9"/>
      <c r="S58" s="43"/>
      <c r="T58" s="43"/>
      <c r="U58" s="9"/>
    </row>
    <row r="59" spans="1:25" ht="16" x14ac:dyDescent="0.2">
      <c r="A59" s="29"/>
      <c r="B59">
        <v>70</v>
      </c>
      <c r="C59" t="s">
        <v>46</v>
      </c>
      <c r="D59" t="s">
        <v>129</v>
      </c>
      <c r="E59"/>
      <c r="F59" t="s">
        <v>126</v>
      </c>
      <c r="G59" t="s">
        <v>119</v>
      </c>
      <c r="H59" s="25">
        <v>62.599502999999999</v>
      </c>
      <c r="I59" s="25">
        <v>49.097630000000002</v>
      </c>
      <c r="J59" s="25">
        <v>79.814400000000006</v>
      </c>
      <c r="K59" s="25">
        <v>17.156909942626953</v>
      </c>
      <c r="L59" s="25">
        <v>16.909489000000001</v>
      </c>
      <c r="M59" s="25">
        <v>0.21720697999999999</v>
      </c>
      <c r="N59" s="9"/>
      <c r="O59" s="9"/>
      <c r="P59" s="6"/>
      <c r="Q59" s="9"/>
      <c r="R59" s="9"/>
      <c r="S59" s="43"/>
      <c r="T59" s="43"/>
      <c r="U59" s="9"/>
    </row>
    <row r="60" spans="1:25" ht="16" x14ac:dyDescent="0.2">
      <c r="A60" s="29"/>
      <c r="B60">
        <v>10</v>
      </c>
      <c r="C60" t="s">
        <v>50</v>
      </c>
      <c r="D60" t="s">
        <v>129</v>
      </c>
      <c r="E60"/>
      <c r="F60" t="s">
        <v>123</v>
      </c>
      <c r="G60" t="s">
        <v>119</v>
      </c>
      <c r="H60" t="s">
        <v>1</v>
      </c>
      <c r="I60" t="s">
        <v>1</v>
      </c>
      <c r="J60" t="s">
        <v>1</v>
      </c>
      <c r="K60" s="25">
        <v>10.871111869812012</v>
      </c>
      <c r="L60" s="25">
        <v>10.842560000000001</v>
      </c>
      <c r="M60" s="25">
        <v>2.5111338E-2</v>
      </c>
      <c r="N60" s="9"/>
      <c r="O60" s="9"/>
      <c r="P60" s="6"/>
      <c r="Q60" s="9"/>
      <c r="R60" s="9"/>
      <c r="S60" s="43"/>
      <c r="T60" s="43"/>
      <c r="U60" s="9"/>
      <c r="V60" s="1" t="s">
        <v>1</v>
      </c>
      <c r="W60" s="5"/>
      <c r="X60" s="5"/>
      <c r="Y60" s="5"/>
    </row>
    <row r="61" spans="1:25" ht="16" x14ac:dyDescent="0.2">
      <c r="A61" s="29"/>
      <c r="B61">
        <v>22</v>
      </c>
      <c r="C61" t="s">
        <v>49</v>
      </c>
      <c r="D61" t="s">
        <v>129</v>
      </c>
      <c r="E61"/>
      <c r="F61" t="s">
        <v>123</v>
      </c>
      <c r="G61" t="s">
        <v>119</v>
      </c>
      <c r="H61" t="s">
        <v>1</v>
      </c>
      <c r="I61" t="s">
        <v>1</v>
      </c>
      <c r="J61" t="s">
        <v>1</v>
      </c>
      <c r="K61" s="25">
        <v>10.832663536071777</v>
      </c>
      <c r="L61" s="25">
        <v>10.842560000000001</v>
      </c>
      <c r="M61" s="25">
        <v>2.5111338E-2</v>
      </c>
      <c r="N61" s="9"/>
      <c r="O61" s="6"/>
      <c r="P61" s="6"/>
      <c r="Q61" s="6"/>
      <c r="R61" s="6"/>
      <c r="S61" s="44"/>
      <c r="T61" s="44"/>
      <c r="U61" s="6"/>
      <c r="V61" s="1" t="s">
        <v>1</v>
      </c>
      <c r="W61" s="5"/>
      <c r="X61" s="5"/>
      <c r="Y61" s="5"/>
    </row>
    <row r="62" spans="1:25" s="10" customFormat="1" ht="16" x14ac:dyDescent="0.2">
      <c r="A62" s="30"/>
      <c r="B62">
        <v>34</v>
      </c>
      <c r="C62" t="s">
        <v>48</v>
      </c>
      <c r="D62" t="s">
        <v>129</v>
      </c>
      <c r="E62"/>
      <c r="F62" t="s">
        <v>123</v>
      </c>
      <c r="G62" t="s">
        <v>119</v>
      </c>
      <c r="H62" t="s">
        <v>1</v>
      </c>
      <c r="I62" t="s">
        <v>1</v>
      </c>
      <c r="J62" t="s">
        <v>1</v>
      </c>
      <c r="K62" s="25">
        <v>10.823904991149902</v>
      </c>
      <c r="L62" s="25">
        <v>10.842560000000001</v>
      </c>
      <c r="M62" s="25">
        <v>2.5111338E-2</v>
      </c>
      <c r="N62" s="41"/>
      <c r="O62" s="12"/>
      <c r="P62" s="12"/>
      <c r="Q62" s="12"/>
      <c r="R62" s="12"/>
      <c r="S62" s="45"/>
      <c r="T62" s="45"/>
      <c r="U62" s="12"/>
      <c r="V62" s="10" t="s">
        <v>1</v>
      </c>
      <c r="W62" s="11"/>
      <c r="X62" s="11"/>
      <c r="Y62" s="11"/>
    </row>
    <row r="63" spans="1:25" s="13" customFormat="1" ht="16" x14ac:dyDescent="0.2">
      <c r="A63" s="27" t="s">
        <v>143</v>
      </c>
      <c r="B63">
        <v>47</v>
      </c>
      <c r="C63" t="s">
        <v>5</v>
      </c>
      <c r="D63" t="s">
        <v>131</v>
      </c>
      <c r="E63"/>
      <c r="F63" t="s">
        <v>126</v>
      </c>
      <c r="G63" t="s">
        <v>119</v>
      </c>
      <c r="H63" s="25">
        <v>27.907257000000001</v>
      </c>
      <c r="I63" s="25">
        <v>18.218934999999998</v>
      </c>
      <c r="J63" s="25">
        <v>42.74756</v>
      </c>
      <c r="K63" s="25">
        <v>19.126409530639648</v>
      </c>
      <c r="L63" s="25">
        <v>19.226236</v>
      </c>
      <c r="M63" s="25">
        <v>0.3833125</v>
      </c>
      <c r="N63" s="9">
        <f t="shared" ref="N63" si="61">L63-L66</f>
        <v>7.2324389999999994</v>
      </c>
      <c r="O63" s="9">
        <f t="shared" ref="O63" si="62">SQRT(M63^2+M66^2)</f>
        <v>0.38378593249554888</v>
      </c>
      <c r="P63" s="9">
        <f t="shared" si="56"/>
        <v>12.035006999999998</v>
      </c>
      <c r="Q63" s="9">
        <f t="shared" ref="Q63" si="63">N63-P63</f>
        <v>-4.8025679999999991</v>
      </c>
      <c r="R63" s="9">
        <f t="shared" ref="R63" si="64">O63</f>
        <v>0.38378593249554888</v>
      </c>
      <c r="S63" s="43">
        <f t="shared" ref="S63" si="65">2^(-Q63)</f>
        <v>27.907248798485654</v>
      </c>
      <c r="T63" s="43">
        <v>0.38378593249554888</v>
      </c>
      <c r="U63" s="9">
        <f t="shared" ref="U63" si="66">LOG(S63,2)</f>
        <v>4.8025679999999991</v>
      </c>
    </row>
    <row r="64" spans="1:25" ht="16" x14ac:dyDescent="0.2">
      <c r="A64" s="29"/>
      <c r="B64">
        <v>59</v>
      </c>
      <c r="C64" t="s">
        <v>14</v>
      </c>
      <c r="D64" t="s">
        <v>131</v>
      </c>
      <c r="E64"/>
      <c r="F64" t="s">
        <v>126</v>
      </c>
      <c r="G64" t="s">
        <v>119</v>
      </c>
      <c r="H64" s="25">
        <v>27.907257000000001</v>
      </c>
      <c r="I64" s="25">
        <v>18.218934999999998</v>
      </c>
      <c r="J64" s="25">
        <v>42.74756</v>
      </c>
      <c r="K64" s="25">
        <v>18.902713775634766</v>
      </c>
      <c r="L64" s="25">
        <v>19.226236</v>
      </c>
      <c r="M64" s="25">
        <v>0.3833125</v>
      </c>
      <c r="N64" s="9"/>
      <c r="O64" s="9"/>
      <c r="P64" s="6"/>
      <c r="Q64" s="9"/>
      <c r="R64" s="9"/>
      <c r="S64" s="43"/>
      <c r="T64" s="43"/>
      <c r="U64" s="9"/>
    </row>
    <row r="65" spans="1:25" ht="16" x14ac:dyDescent="0.2">
      <c r="A65" s="29"/>
      <c r="B65">
        <v>71</v>
      </c>
      <c r="C65" t="s">
        <v>13</v>
      </c>
      <c r="D65" t="s">
        <v>131</v>
      </c>
      <c r="E65"/>
      <c r="F65" t="s">
        <v>126</v>
      </c>
      <c r="G65" t="s">
        <v>119</v>
      </c>
      <c r="H65" s="25">
        <v>27.907257000000001</v>
      </c>
      <c r="I65" s="25">
        <v>18.218934999999998</v>
      </c>
      <c r="J65" s="25">
        <v>42.74756</v>
      </c>
      <c r="K65" s="25">
        <v>19.649585723876953</v>
      </c>
      <c r="L65" s="25">
        <v>19.226236</v>
      </c>
      <c r="M65" s="25">
        <v>0.3833125</v>
      </c>
      <c r="N65" s="9"/>
      <c r="O65" s="9"/>
      <c r="P65" s="6"/>
      <c r="Q65" s="9"/>
      <c r="R65" s="9"/>
      <c r="S65" s="43"/>
      <c r="T65" s="43"/>
      <c r="U65" s="9"/>
    </row>
    <row r="66" spans="1:25" ht="16" x14ac:dyDescent="0.2">
      <c r="A66" s="29"/>
      <c r="B66">
        <v>11</v>
      </c>
      <c r="C66" t="s">
        <v>17</v>
      </c>
      <c r="D66" t="s">
        <v>131</v>
      </c>
      <c r="E66"/>
      <c r="F66" t="s">
        <v>123</v>
      </c>
      <c r="G66" t="s">
        <v>119</v>
      </c>
      <c r="H66" t="s">
        <v>1</v>
      </c>
      <c r="I66" t="s">
        <v>1</v>
      </c>
      <c r="J66" t="s">
        <v>1</v>
      </c>
      <c r="K66" s="25">
        <v>11.992547988891602</v>
      </c>
      <c r="L66" s="25">
        <v>11.993797000000001</v>
      </c>
      <c r="M66" s="25">
        <v>1.9057002E-2</v>
      </c>
      <c r="N66" s="9"/>
      <c r="O66" s="9"/>
      <c r="P66" s="6"/>
      <c r="Q66" s="9"/>
      <c r="R66" s="9"/>
      <c r="S66" s="43"/>
      <c r="T66" s="43"/>
      <c r="U66" s="9"/>
      <c r="V66" s="1" t="s">
        <v>1</v>
      </c>
      <c r="W66" s="5"/>
      <c r="X66" s="5"/>
      <c r="Y66" s="5"/>
    </row>
    <row r="67" spans="1:25" ht="16" x14ac:dyDescent="0.2">
      <c r="A67" s="29"/>
      <c r="B67">
        <v>23</v>
      </c>
      <c r="C67" t="s">
        <v>16</v>
      </c>
      <c r="D67" t="s">
        <v>131</v>
      </c>
      <c r="E67"/>
      <c r="F67" t="s">
        <v>123</v>
      </c>
      <c r="G67" t="s">
        <v>119</v>
      </c>
      <c r="H67" t="s">
        <v>1</v>
      </c>
      <c r="I67" t="s">
        <v>1</v>
      </c>
      <c r="J67" t="s">
        <v>1</v>
      </c>
      <c r="K67" s="25">
        <v>11.975395202636719</v>
      </c>
      <c r="L67" s="25">
        <v>11.993797000000001</v>
      </c>
      <c r="M67" s="25">
        <v>1.9057002E-2</v>
      </c>
      <c r="N67" s="9"/>
      <c r="O67" s="6"/>
      <c r="P67" s="6"/>
      <c r="Q67" s="6"/>
      <c r="R67" s="6"/>
      <c r="S67" s="44"/>
      <c r="T67" s="44"/>
      <c r="U67" s="6"/>
      <c r="V67" s="1" t="s">
        <v>1</v>
      </c>
      <c r="W67" s="5"/>
      <c r="X67" s="5"/>
      <c r="Y67" s="5"/>
    </row>
    <row r="68" spans="1:25" s="10" customFormat="1" ht="16" x14ac:dyDescent="0.2">
      <c r="A68" s="30"/>
      <c r="B68">
        <v>35</v>
      </c>
      <c r="C68" t="s">
        <v>15</v>
      </c>
      <c r="D68" t="s">
        <v>131</v>
      </c>
      <c r="E68"/>
      <c r="F68" t="s">
        <v>123</v>
      </c>
      <c r="G68" t="s">
        <v>119</v>
      </c>
      <c r="H68" t="s">
        <v>1</v>
      </c>
      <c r="I68" t="s">
        <v>1</v>
      </c>
      <c r="J68" t="s">
        <v>1</v>
      </c>
      <c r="K68" s="25">
        <v>12.013447761535645</v>
      </c>
      <c r="L68" s="25">
        <v>11.993797000000001</v>
      </c>
      <c r="M68" s="25">
        <v>1.9057002E-2</v>
      </c>
      <c r="N68" s="41"/>
      <c r="O68" s="12"/>
      <c r="P68" s="12"/>
      <c r="Q68" s="12"/>
      <c r="R68" s="12"/>
      <c r="S68" s="45"/>
      <c r="T68" s="45"/>
      <c r="U68" s="12"/>
      <c r="V68" s="10" t="s">
        <v>1</v>
      </c>
      <c r="W68" s="11"/>
      <c r="X68" s="11"/>
      <c r="Y68" s="11"/>
    </row>
    <row r="69" spans="1:25" ht="16" x14ac:dyDescent="0.2">
      <c r="A69" s="2" t="s">
        <v>110</v>
      </c>
      <c r="B69">
        <v>88</v>
      </c>
      <c r="C69" t="s">
        <v>127</v>
      </c>
      <c r="D69" t="s">
        <v>110</v>
      </c>
      <c r="E69"/>
      <c r="F69" t="s">
        <v>123</v>
      </c>
      <c r="G69" t="s">
        <v>119</v>
      </c>
      <c r="H69" t="s">
        <v>1</v>
      </c>
      <c r="I69" t="s">
        <v>1</v>
      </c>
      <c r="J69" t="s">
        <v>1</v>
      </c>
      <c r="K69" t="s">
        <v>111</v>
      </c>
      <c r="L69" t="s">
        <v>1</v>
      </c>
      <c r="M69" t="s">
        <v>1</v>
      </c>
    </row>
    <row r="70" spans="1:25" ht="16" x14ac:dyDescent="0.2">
      <c r="B70">
        <v>89</v>
      </c>
      <c r="C70" t="s">
        <v>144</v>
      </c>
      <c r="D70" t="s">
        <v>110</v>
      </c>
      <c r="E70"/>
      <c r="F70" t="s">
        <v>123</v>
      </c>
      <c r="G70" t="s">
        <v>119</v>
      </c>
      <c r="H70" t="s">
        <v>1</v>
      </c>
      <c r="I70" t="s">
        <v>1</v>
      </c>
      <c r="J70" t="s">
        <v>1</v>
      </c>
      <c r="K70" t="s">
        <v>111</v>
      </c>
      <c r="L70" t="s">
        <v>1</v>
      </c>
      <c r="M70" t="s">
        <v>1</v>
      </c>
    </row>
    <row r="71" spans="1:25" ht="16" x14ac:dyDescent="0.2">
      <c r="B71">
        <v>90</v>
      </c>
      <c r="C71" t="s">
        <v>145</v>
      </c>
      <c r="D71" t="s">
        <v>110</v>
      </c>
      <c r="E71"/>
      <c r="F71" t="s">
        <v>123</v>
      </c>
      <c r="G71" t="s">
        <v>119</v>
      </c>
      <c r="H71" t="s">
        <v>1</v>
      </c>
      <c r="I71" t="s">
        <v>1</v>
      </c>
      <c r="J71" t="s">
        <v>1</v>
      </c>
      <c r="K71" t="s">
        <v>111</v>
      </c>
      <c r="L71" t="s">
        <v>1</v>
      </c>
      <c r="M71" t="s">
        <v>1</v>
      </c>
    </row>
    <row r="72" spans="1:25" ht="16" x14ac:dyDescent="0.2">
      <c r="B72">
        <v>94</v>
      </c>
      <c r="C72" t="s">
        <v>146</v>
      </c>
      <c r="D72" t="s">
        <v>110</v>
      </c>
      <c r="E72"/>
      <c r="F72" t="s">
        <v>126</v>
      </c>
      <c r="G72" t="s">
        <v>119</v>
      </c>
      <c r="H72" t="s">
        <v>1</v>
      </c>
      <c r="I72" t="s">
        <v>1</v>
      </c>
      <c r="J72" t="s">
        <v>1</v>
      </c>
      <c r="K72" t="s">
        <v>111</v>
      </c>
      <c r="L72" t="s">
        <v>1</v>
      </c>
      <c r="M72" t="s">
        <v>1</v>
      </c>
    </row>
    <row r="73" spans="1:25" ht="16" x14ac:dyDescent="0.2">
      <c r="B73">
        <v>95</v>
      </c>
      <c r="C73" t="s">
        <v>147</v>
      </c>
      <c r="D73" t="s">
        <v>110</v>
      </c>
      <c r="E73"/>
      <c r="F73" t="s">
        <v>126</v>
      </c>
      <c r="G73" t="s">
        <v>119</v>
      </c>
      <c r="H73" t="s">
        <v>1</v>
      </c>
      <c r="I73" t="s">
        <v>1</v>
      </c>
      <c r="J73" t="s">
        <v>1</v>
      </c>
      <c r="K73" t="s">
        <v>111</v>
      </c>
      <c r="L73" t="s">
        <v>1</v>
      </c>
      <c r="M73" t="s">
        <v>1</v>
      </c>
    </row>
    <row r="74" spans="1:25" ht="16" x14ac:dyDescent="0.2">
      <c r="B74">
        <v>96</v>
      </c>
      <c r="C74" t="s">
        <v>148</v>
      </c>
      <c r="D74" t="s">
        <v>110</v>
      </c>
      <c r="E74"/>
      <c r="F74" t="s">
        <v>126</v>
      </c>
      <c r="G74" t="s">
        <v>119</v>
      </c>
      <c r="H74" t="s">
        <v>1</v>
      </c>
      <c r="I74" t="s">
        <v>1</v>
      </c>
      <c r="J74" t="s">
        <v>1</v>
      </c>
      <c r="K74" t="s">
        <v>111</v>
      </c>
      <c r="L74" t="s">
        <v>1</v>
      </c>
      <c r="M74" t="s">
        <v>1</v>
      </c>
    </row>
  </sheetData>
  <mergeCells count="2">
    <mergeCell ref="H1:M1"/>
    <mergeCell ref="N1:Q1"/>
  </mergeCells>
  <phoneticPr fontId="7" type="noConversion"/>
  <pageMargins left="0.75" right="0.75" top="1" bottom="1" header="0.5" footer="0.5"/>
  <pageSetup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FAAF2-BD66-3C4B-941A-C6B9E8FB3A5E}">
  <dimension ref="A1:AN74"/>
  <sheetViews>
    <sheetView topLeftCell="A58" zoomScale="139" zoomScaleNormal="100" workbookViewId="0">
      <selection activeCell="S63" sqref="S63:T63"/>
    </sheetView>
  </sheetViews>
  <sheetFormatPr baseColWidth="10" defaultColWidth="8.83203125" defaultRowHeight="13" x14ac:dyDescent="0.15"/>
  <cols>
    <col min="1" max="1" width="26.6640625" style="2" customWidth="1"/>
    <col min="2" max="3" width="10.5" style="1" customWidth="1"/>
    <col min="4" max="4" width="13.5" style="15" bestFit="1" customWidth="1"/>
    <col min="5" max="5" width="16.6640625" style="1" bestFit="1" customWidth="1"/>
    <col min="6" max="6" width="11.1640625" style="1" bestFit="1" customWidth="1"/>
    <col min="7" max="7" width="11.1640625" style="1" customWidth="1"/>
    <col min="8" max="8" width="10" style="1" customWidth="1"/>
    <col min="9" max="9" width="6.83203125" style="1" customWidth="1"/>
    <col min="10" max="10" width="7.33203125" style="1" customWidth="1"/>
    <col min="11" max="11" width="6.6640625" style="24" bestFit="1" customWidth="1"/>
    <col min="12" max="12" width="7.6640625" style="24" bestFit="1" customWidth="1"/>
    <col min="13" max="13" width="5.6640625" style="15" bestFit="1" customWidth="1"/>
    <col min="14" max="15" width="10.83203125" style="2" customWidth="1"/>
    <col min="16" max="18" width="12.1640625" style="2" customWidth="1"/>
    <col min="19" max="19" width="12.1640625" style="42" customWidth="1"/>
    <col min="20" max="21" width="12.1640625" style="2" customWidth="1"/>
    <col min="22" max="22" width="7.33203125" style="1" bestFit="1" customWidth="1"/>
    <col min="23" max="23" width="12.1640625" style="1" bestFit="1" customWidth="1"/>
    <col min="24" max="24" width="10.1640625" style="1" bestFit="1" customWidth="1"/>
    <col min="25" max="25" width="11.83203125" style="1" bestFit="1" customWidth="1"/>
    <col min="26" max="16384" width="8.83203125" style="1"/>
  </cols>
  <sheetData>
    <row r="1" spans="1:40" x14ac:dyDescent="0.15">
      <c r="H1" s="49" t="s">
        <v>112</v>
      </c>
      <c r="I1" s="49"/>
      <c r="J1" s="49"/>
      <c r="K1" s="49"/>
      <c r="L1" s="49"/>
      <c r="M1" s="49"/>
      <c r="N1" s="50" t="s">
        <v>113</v>
      </c>
      <c r="O1" s="50"/>
      <c r="P1" s="50"/>
      <c r="Q1" s="50"/>
      <c r="R1" s="32"/>
      <c r="T1" s="32"/>
    </row>
    <row r="2" spans="1:40" x14ac:dyDescent="0.15">
      <c r="A2" s="22" t="s">
        <v>97</v>
      </c>
      <c r="B2" s="1" t="s">
        <v>99</v>
      </c>
      <c r="C2" s="1" t="s">
        <v>98</v>
      </c>
      <c r="D2" s="15" t="s">
        <v>121</v>
      </c>
      <c r="E2" s="1" t="s">
        <v>96</v>
      </c>
      <c r="F2" s="1" t="s">
        <v>95</v>
      </c>
      <c r="G2" s="1" t="s">
        <v>100</v>
      </c>
      <c r="H2" s="4" t="s">
        <v>94</v>
      </c>
      <c r="I2" s="1" t="s">
        <v>93</v>
      </c>
      <c r="J2" s="1" t="s">
        <v>92</v>
      </c>
      <c r="K2" s="24" t="s">
        <v>91</v>
      </c>
      <c r="L2" s="24" t="s">
        <v>90</v>
      </c>
      <c r="M2" s="15" t="s">
        <v>89</v>
      </c>
      <c r="N2" s="33" t="s">
        <v>115</v>
      </c>
      <c r="O2" s="2" t="s">
        <v>117</v>
      </c>
      <c r="P2" s="2" t="s">
        <v>116</v>
      </c>
      <c r="Q2" s="33" t="s">
        <v>88</v>
      </c>
      <c r="R2" s="2" t="s">
        <v>118</v>
      </c>
      <c r="S2" s="42" t="s">
        <v>87</v>
      </c>
      <c r="T2" s="2" t="s">
        <v>118</v>
      </c>
      <c r="U2" s="2" t="s">
        <v>86</v>
      </c>
      <c r="V2" s="1" t="s">
        <v>85</v>
      </c>
      <c r="W2" s="1" t="s">
        <v>84</v>
      </c>
      <c r="X2" s="1" t="s">
        <v>83</v>
      </c>
      <c r="Y2" s="1" t="s">
        <v>82</v>
      </c>
    </row>
    <row r="3" spans="1:40" ht="16" x14ac:dyDescent="0.2">
      <c r="A3" s="2" t="s">
        <v>133</v>
      </c>
      <c r="B3">
        <v>37</v>
      </c>
      <c r="C3" t="s">
        <v>45</v>
      </c>
      <c r="D3" t="s">
        <v>0</v>
      </c>
      <c r="E3"/>
      <c r="F3" t="s">
        <v>126</v>
      </c>
      <c r="G3" t="s">
        <v>119</v>
      </c>
      <c r="H3" s="25">
        <v>1</v>
      </c>
      <c r="I3" s="25">
        <v>0.93850606999999997</v>
      </c>
      <c r="J3" s="25">
        <v>1.0655233</v>
      </c>
      <c r="K3" s="25">
        <v>20.013256072998047</v>
      </c>
      <c r="L3" s="25">
        <v>20.018393</v>
      </c>
      <c r="M3" s="25">
        <v>4.7927786E-2</v>
      </c>
      <c r="N3" s="9">
        <f>L3-L6</f>
        <v>11.744887</v>
      </c>
      <c r="O3" s="9">
        <f>SQRT(M3^2+M6^2)</f>
        <v>5.7119854416592883E-2</v>
      </c>
      <c r="P3" s="18">
        <f>N3</f>
        <v>11.744887</v>
      </c>
      <c r="Q3" s="9">
        <f>N3-P3</f>
        <v>0</v>
      </c>
      <c r="R3" s="9">
        <f>O3</f>
        <v>5.7119854416592883E-2</v>
      </c>
      <c r="S3" s="43">
        <f>2^(-Q3)</f>
        <v>1</v>
      </c>
      <c r="T3" s="9">
        <v>5.7119854416592883E-2</v>
      </c>
      <c r="U3" s="9">
        <f t="shared" ref="U3" si="0">LOG(S3,2)</f>
        <v>0</v>
      </c>
    </row>
    <row r="4" spans="1:40" ht="16" x14ac:dyDescent="0.2">
      <c r="B4">
        <v>49</v>
      </c>
      <c r="C4" t="s">
        <v>78</v>
      </c>
      <c r="D4" t="s">
        <v>0</v>
      </c>
      <c r="E4"/>
      <c r="F4" t="s">
        <v>126</v>
      </c>
      <c r="G4" t="s">
        <v>119</v>
      </c>
      <c r="H4" s="25">
        <v>1</v>
      </c>
      <c r="I4" s="25">
        <v>0.93850606999999997</v>
      </c>
      <c r="J4" s="25">
        <v>1.0655233</v>
      </c>
      <c r="K4" s="25">
        <v>19.973239898681641</v>
      </c>
      <c r="L4" s="25">
        <v>20.018393</v>
      </c>
      <c r="M4" s="25">
        <v>4.7927786E-2</v>
      </c>
      <c r="N4" s="9"/>
      <c r="O4" s="9"/>
      <c r="P4" s="9"/>
      <c r="Q4" s="9"/>
      <c r="R4" s="9"/>
      <c r="S4" s="43"/>
      <c r="T4" s="9"/>
      <c r="U4" s="9"/>
    </row>
    <row r="5" spans="1:40" ht="16" x14ac:dyDescent="0.2">
      <c r="B5">
        <v>61</v>
      </c>
      <c r="C5" t="s">
        <v>77</v>
      </c>
      <c r="D5" t="s">
        <v>0</v>
      </c>
      <c r="E5"/>
      <c r="F5" t="s">
        <v>126</v>
      </c>
      <c r="G5" t="s">
        <v>119</v>
      </c>
      <c r="H5" s="25">
        <v>1</v>
      </c>
      <c r="I5" s="25">
        <v>0.93850606999999997</v>
      </c>
      <c r="J5" s="25">
        <v>1.0655233</v>
      </c>
      <c r="K5" s="25">
        <v>20.068681716918945</v>
      </c>
      <c r="L5" s="25">
        <v>20.018393</v>
      </c>
      <c r="M5" s="25">
        <v>4.7927786E-2</v>
      </c>
      <c r="N5" s="9"/>
      <c r="O5" s="9"/>
      <c r="P5" s="9"/>
      <c r="Q5" s="9"/>
      <c r="R5" s="9"/>
      <c r="S5" s="43"/>
      <c r="T5" s="9"/>
      <c r="U5" s="9"/>
    </row>
    <row r="6" spans="1:40" ht="16" x14ac:dyDescent="0.2">
      <c r="B6">
        <v>1</v>
      </c>
      <c r="C6" t="s">
        <v>81</v>
      </c>
      <c r="D6" t="s">
        <v>0</v>
      </c>
      <c r="E6"/>
      <c r="F6" t="s">
        <v>123</v>
      </c>
      <c r="G6" t="s">
        <v>119</v>
      </c>
      <c r="H6" t="s">
        <v>1</v>
      </c>
      <c r="I6" t="s">
        <v>1</v>
      </c>
      <c r="J6" t="s">
        <v>1</v>
      </c>
      <c r="K6" s="25">
        <v>8.2476596832275391</v>
      </c>
      <c r="L6" s="25">
        <v>8.2735059999999994</v>
      </c>
      <c r="M6" s="25">
        <v>3.1074187E-2</v>
      </c>
      <c r="N6" s="9"/>
      <c r="O6" s="9"/>
      <c r="P6" s="9"/>
      <c r="Q6" s="9"/>
      <c r="R6" s="9"/>
      <c r="S6" s="43"/>
      <c r="T6" s="9"/>
      <c r="U6" s="9"/>
      <c r="V6" s="1" t="s">
        <v>1</v>
      </c>
    </row>
    <row r="7" spans="1:40" ht="16" x14ac:dyDescent="0.2">
      <c r="B7">
        <v>13</v>
      </c>
      <c r="C7" t="s">
        <v>80</v>
      </c>
      <c r="D7" t="s">
        <v>0</v>
      </c>
      <c r="E7"/>
      <c r="F7" t="s">
        <v>123</v>
      </c>
      <c r="G7" t="s">
        <v>119</v>
      </c>
      <c r="H7" t="s">
        <v>1</v>
      </c>
      <c r="I7" t="s">
        <v>1</v>
      </c>
      <c r="J7" t="s">
        <v>1</v>
      </c>
      <c r="K7" s="25">
        <v>8.3079833984375</v>
      </c>
      <c r="L7" s="25">
        <v>8.2735059999999994</v>
      </c>
      <c r="M7" s="25">
        <v>3.1074187E-2</v>
      </c>
      <c r="N7" s="9"/>
      <c r="O7" s="6"/>
      <c r="P7" s="6"/>
      <c r="Q7" s="6"/>
      <c r="R7" s="6"/>
      <c r="S7" s="44"/>
      <c r="T7" s="6"/>
      <c r="U7" s="6"/>
      <c r="V7" s="1" t="s">
        <v>1</v>
      </c>
      <c r="W7" s="5"/>
      <c r="X7" s="5"/>
      <c r="Y7" s="5"/>
    </row>
    <row r="8" spans="1:40" ht="16" x14ac:dyDescent="0.2">
      <c r="B8">
        <v>25</v>
      </c>
      <c r="C8" t="s">
        <v>79</v>
      </c>
      <c r="D8" t="s">
        <v>0</v>
      </c>
      <c r="E8"/>
      <c r="F8" t="s">
        <v>123</v>
      </c>
      <c r="G8" t="s">
        <v>119</v>
      </c>
      <c r="H8" t="s">
        <v>1</v>
      </c>
      <c r="I8" t="s">
        <v>1</v>
      </c>
      <c r="J8" t="s">
        <v>1</v>
      </c>
      <c r="K8" s="25">
        <v>8.2648754119873047</v>
      </c>
      <c r="L8" s="25">
        <v>8.2735059999999994</v>
      </c>
      <c r="M8" s="25">
        <v>3.1074187E-2</v>
      </c>
      <c r="N8" s="9"/>
      <c r="O8" s="6"/>
      <c r="P8" s="6"/>
      <c r="Q8" s="6"/>
      <c r="R8" s="6"/>
      <c r="S8" s="44"/>
      <c r="T8" s="6"/>
      <c r="U8" s="6"/>
      <c r="V8" s="1" t="s">
        <v>1</v>
      </c>
      <c r="W8" s="5"/>
      <c r="X8" s="5"/>
      <c r="Y8" s="5"/>
    </row>
    <row r="9" spans="1:40" s="13" customFormat="1" ht="16" x14ac:dyDescent="0.2">
      <c r="A9" s="27" t="s">
        <v>120</v>
      </c>
      <c r="B9">
        <v>38</v>
      </c>
      <c r="C9" t="s">
        <v>42</v>
      </c>
      <c r="D9" t="s">
        <v>70</v>
      </c>
      <c r="E9"/>
      <c r="F9" t="s">
        <v>126</v>
      </c>
      <c r="G9" t="s">
        <v>119</v>
      </c>
      <c r="H9" s="25">
        <v>0.43454435000000002</v>
      </c>
      <c r="I9" s="25">
        <v>0.41125390000000001</v>
      </c>
      <c r="J9" s="25">
        <v>0.4591538</v>
      </c>
      <c r="K9" s="25">
        <v>21.215879440307617</v>
      </c>
      <c r="L9" s="25">
        <v>21.271635</v>
      </c>
      <c r="M9" s="25">
        <v>4.8459765000000002E-2</v>
      </c>
      <c r="N9" s="9">
        <f>L9-L12</f>
        <v>12.947310999999999</v>
      </c>
      <c r="O9" s="9">
        <f>SQRT(M9^2+M12^2)</f>
        <v>4.9578905500765352E-2</v>
      </c>
      <c r="P9" s="9">
        <f>P$3</f>
        <v>11.744887</v>
      </c>
      <c r="Q9" s="9">
        <f t="shared" ref="Q9" si="1">N9-P9</f>
        <v>1.2024239999999988</v>
      </c>
      <c r="R9" s="9">
        <f t="shared" ref="R9" si="2">O9</f>
        <v>4.9578905500765352E-2</v>
      </c>
      <c r="S9" s="43">
        <f t="shared" ref="S9" si="3">2^(-Q9)</f>
        <v>0.43454455106442547</v>
      </c>
      <c r="T9" s="9">
        <v>4.9578905500765352E-2</v>
      </c>
      <c r="U9" s="9">
        <f t="shared" ref="U9" si="4">LOG(S9,2)</f>
        <v>-1.2024239999999988</v>
      </c>
      <c r="V9" s="13" t="s">
        <v>1</v>
      </c>
      <c r="Z9" s="48">
        <f>S3</f>
        <v>1</v>
      </c>
      <c r="AA9" s="48">
        <f>S9</f>
        <v>0.43454455106442547</v>
      </c>
      <c r="AB9" s="48">
        <f>S15</f>
        <v>2.3422693685919049</v>
      </c>
      <c r="AC9" s="48">
        <f>S21</f>
        <v>35.37641623881899</v>
      </c>
      <c r="AD9" s="48">
        <f>S27</f>
        <v>26.567894611041346</v>
      </c>
      <c r="AE9" s="48">
        <f>S33</f>
        <v>5.6904983371777904</v>
      </c>
      <c r="AF9" s="48">
        <f>S39</f>
        <v>1.482630402091105</v>
      </c>
      <c r="AG9" s="48">
        <f>S45</f>
        <v>88.673001183439084</v>
      </c>
      <c r="AH9" s="48">
        <f>S51</f>
        <v>27.712500768738892</v>
      </c>
      <c r="AI9" s="48">
        <f>S57</f>
        <v>28.708220466193875</v>
      </c>
      <c r="AJ9" s="48">
        <f>S63</f>
        <v>30.338587221820145</v>
      </c>
      <c r="AK9" s="48">
        <f>S69</f>
        <v>0</v>
      </c>
      <c r="AL9" s="48">
        <f>S75</f>
        <v>0</v>
      </c>
      <c r="AM9" s="48">
        <f>S81</f>
        <v>0</v>
      </c>
      <c r="AN9" s="48">
        <f>S87</f>
        <v>0</v>
      </c>
    </row>
    <row r="10" spans="1:40" ht="16" x14ac:dyDescent="0.2">
      <c r="A10" s="29" t="s">
        <v>134</v>
      </c>
      <c r="B10">
        <v>50</v>
      </c>
      <c r="C10" t="s">
        <v>72</v>
      </c>
      <c r="D10" t="s">
        <v>70</v>
      </c>
      <c r="E10"/>
      <c r="F10" t="s">
        <v>126</v>
      </c>
      <c r="G10" t="s">
        <v>119</v>
      </c>
      <c r="H10" s="25">
        <v>0.43454435000000002</v>
      </c>
      <c r="I10" s="25">
        <v>0.41125390000000001</v>
      </c>
      <c r="J10" s="25">
        <v>0.4591538</v>
      </c>
      <c r="K10" s="25">
        <v>21.29541015625</v>
      </c>
      <c r="L10" s="25">
        <v>21.271635</v>
      </c>
      <c r="M10" s="25">
        <v>4.8459765000000002E-2</v>
      </c>
      <c r="N10" s="9"/>
      <c r="O10" s="9"/>
      <c r="P10" s="6"/>
      <c r="Q10" s="9"/>
      <c r="R10" s="9"/>
      <c r="S10" s="43"/>
      <c r="T10" s="9"/>
      <c r="U10" s="9"/>
      <c r="V10" s="1" t="s">
        <v>1</v>
      </c>
    </row>
    <row r="11" spans="1:40" ht="16" x14ac:dyDescent="0.2">
      <c r="A11" s="29"/>
      <c r="B11">
        <v>62</v>
      </c>
      <c r="C11" t="s">
        <v>71</v>
      </c>
      <c r="D11" t="s">
        <v>70</v>
      </c>
      <c r="E11"/>
      <c r="F11" t="s">
        <v>126</v>
      </c>
      <c r="G11" t="s">
        <v>119</v>
      </c>
      <c r="H11" s="25">
        <v>0.43454435000000002</v>
      </c>
      <c r="I11" s="25">
        <v>0.41125390000000001</v>
      </c>
      <c r="J11" s="25">
        <v>0.4591538</v>
      </c>
      <c r="K11" s="25">
        <v>21.303615570068359</v>
      </c>
      <c r="L11" s="25">
        <v>21.271635</v>
      </c>
      <c r="M11" s="25">
        <v>4.8459765000000002E-2</v>
      </c>
      <c r="N11" s="9"/>
      <c r="O11" s="9"/>
      <c r="P11" s="6"/>
      <c r="Q11" s="9"/>
      <c r="R11" s="9"/>
      <c r="S11" s="43"/>
      <c r="T11" s="9"/>
      <c r="U11" s="9"/>
      <c r="V11" s="1" t="s">
        <v>1</v>
      </c>
    </row>
    <row r="12" spans="1:40" ht="16" x14ac:dyDescent="0.2">
      <c r="A12" s="29"/>
      <c r="B12">
        <v>2</v>
      </c>
      <c r="C12" t="s">
        <v>75</v>
      </c>
      <c r="D12" t="s">
        <v>70</v>
      </c>
      <c r="E12"/>
      <c r="F12" t="s">
        <v>123</v>
      </c>
      <c r="G12" t="s">
        <v>119</v>
      </c>
      <c r="H12" t="s">
        <v>1</v>
      </c>
      <c r="I12" t="s">
        <v>1</v>
      </c>
      <c r="J12" t="s">
        <v>1</v>
      </c>
      <c r="K12" s="25">
        <v>8.3273868560791016</v>
      </c>
      <c r="L12" s="25">
        <v>8.3243240000000007</v>
      </c>
      <c r="M12" s="25">
        <v>1.0474686E-2</v>
      </c>
      <c r="N12" s="9"/>
      <c r="O12" s="9"/>
      <c r="P12" s="6"/>
      <c r="Q12" s="9"/>
      <c r="R12" s="9"/>
      <c r="S12" s="43"/>
      <c r="T12" s="9"/>
      <c r="U12" s="9"/>
      <c r="V12" s="1" t="s">
        <v>1</v>
      </c>
      <c r="W12" s="5"/>
      <c r="X12" s="5"/>
      <c r="Y12" s="5"/>
    </row>
    <row r="13" spans="1:40" ht="16" x14ac:dyDescent="0.2">
      <c r="A13" s="29"/>
      <c r="B13">
        <v>14</v>
      </c>
      <c r="C13" t="s">
        <v>74</v>
      </c>
      <c r="D13" t="s">
        <v>70</v>
      </c>
      <c r="E13"/>
      <c r="F13" t="s">
        <v>123</v>
      </c>
      <c r="G13" t="s">
        <v>119</v>
      </c>
      <c r="H13" t="s">
        <v>1</v>
      </c>
      <c r="I13" t="s">
        <v>1</v>
      </c>
      <c r="J13" t="s">
        <v>1</v>
      </c>
      <c r="K13" s="25">
        <v>8.3126592636108398</v>
      </c>
      <c r="L13" s="25">
        <v>8.3243240000000007</v>
      </c>
      <c r="M13" s="25">
        <v>1.0474686E-2</v>
      </c>
      <c r="N13" s="9"/>
      <c r="O13" s="6"/>
      <c r="P13" s="6"/>
      <c r="Q13" s="6"/>
      <c r="R13" s="6"/>
      <c r="S13" s="44"/>
      <c r="T13" s="6"/>
      <c r="U13" s="6"/>
      <c r="V13" s="1" t="s">
        <v>1</v>
      </c>
      <c r="W13" s="5"/>
      <c r="X13" s="5"/>
      <c r="Y13" s="5"/>
    </row>
    <row r="14" spans="1:40" s="10" customFormat="1" ht="16" x14ac:dyDescent="0.2">
      <c r="A14" s="30"/>
      <c r="B14">
        <v>26</v>
      </c>
      <c r="C14" t="s">
        <v>73</v>
      </c>
      <c r="D14" t="s">
        <v>70</v>
      </c>
      <c r="E14"/>
      <c r="F14" t="s">
        <v>123</v>
      </c>
      <c r="G14" t="s">
        <v>119</v>
      </c>
      <c r="H14" t="s">
        <v>1</v>
      </c>
      <c r="I14" t="s">
        <v>1</v>
      </c>
      <c r="J14" t="s">
        <v>1</v>
      </c>
      <c r="K14" s="25">
        <v>8.3329257965087891</v>
      </c>
      <c r="L14" s="25">
        <v>8.3243240000000007</v>
      </c>
      <c r="M14" s="25">
        <v>1.0474686E-2</v>
      </c>
      <c r="N14" s="41"/>
      <c r="O14" s="12"/>
      <c r="P14" s="12"/>
      <c r="Q14" s="12"/>
      <c r="R14" s="12"/>
      <c r="S14" s="45"/>
      <c r="T14" s="12"/>
      <c r="U14" s="12"/>
      <c r="V14" s="10" t="s">
        <v>1</v>
      </c>
      <c r="W14" s="11"/>
      <c r="X14" s="11"/>
      <c r="Y14" s="11"/>
    </row>
    <row r="15" spans="1:40" ht="16" x14ac:dyDescent="0.2">
      <c r="A15" s="29" t="s">
        <v>120</v>
      </c>
      <c r="B15">
        <v>39</v>
      </c>
      <c r="C15" t="s">
        <v>7</v>
      </c>
      <c r="D15" t="s">
        <v>34</v>
      </c>
      <c r="E15"/>
      <c r="F15" t="s">
        <v>126</v>
      </c>
      <c r="G15" t="s">
        <v>119</v>
      </c>
      <c r="H15" s="25">
        <v>2.3422670000000001</v>
      </c>
      <c r="I15" s="25">
        <v>1.9525140000000001</v>
      </c>
      <c r="J15" s="25">
        <v>2.8098211000000002</v>
      </c>
      <c r="K15" s="25">
        <v>19.059480667114258</v>
      </c>
      <c r="L15" s="25">
        <v>19.104927</v>
      </c>
      <c r="M15" s="25">
        <v>6.0965586000000002E-2</v>
      </c>
      <c r="N15" s="6">
        <f t="shared" ref="N15" si="5">L15-L18</f>
        <v>10.51698</v>
      </c>
      <c r="O15" s="6">
        <f t="shared" ref="O15" si="6">SQRT(M15^2+M18^2)</f>
        <v>0.16380270240193076</v>
      </c>
      <c r="P15" s="6">
        <f t="shared" ref="P15" si="7">P$3</f>
        <v>11.744887</v>
      </c>
      <c r="Q15" s="6">
        <f t="shared" ref="Q15" si="8">N15-P15</f>
        <v>-1.2279070000000001</v>
      </c>
      <c r="R15" s="6">
        <f t="shared" ref="R15" si="9">O15</f>
        <v>0.16380270240193076</v>
      </c>
      <c r="S15" s="44">
        <f t="shared" ref="S15" si="10">2^(-Q15)</f>
        <v>2.3422693685919049</v>
      </c>
      <c r="T15" s="6">
        <v>0.16380270240193076</v>
      </c>
      <c r="U15" s="6">
        <f t="shared" ref="U15" si="11">LOG(S15,2)</f>
        <v>1.2279070000000001</v>
      </c>
      <c r="V15" s="1" t="s">
        <v>1</v>
      </c>
    </row>
    <row r="16" spans="1:40" ht="16" x14ac:dyDescent="0.2">
      <c r="A16" s="29" t="s">
        <v>135</v>
      </c>
      <c r="B16">
        <v>51</v>
      </c>
      <c r="C16" t="s">
        <v>36</v>
      </c>
      <c r="D16" t="s">
        <v>34</v>
      </c>
      <c r="E16"/>
      <c r="F16" t="s">
        <v>126</v>
      </c>
      <c r="G16" t="s">
        <v>119</v>
      </c>
      <c r="H16" s="25">
        <v>2.3422670000000001</v>
      </c>
      <c r="I16" s="25">
        <v>1.9525140000000001</v>
      </c>
      <c r="J16" s="25">
        <v>2.8098211000000002</v>
      </c>
      <c r="K16" s="25">
        <v>19.081090927124023</v>
      </c>
      <c r="L16" s="25">
        <v>19.104927</v>
      </c>
      <c r="M16" s="25">
        <v>6.0965586000000002E-2</v>
      </c>
      <c r="N16" s="9"/>
      <c r="O16" s="9"/>
      <c r="P16" s="6"/>
      <c r="Q16" s="9"/>
      <c r="R16" s="9"/>
      <c r="S16" s="43"/>
      <c r="T16" s="9"/>
      <c r="U16" s="9"/>
      <c r="V16" s="1" t="s">
        <v>1</v>
      </c>
    </row>
    <row r="17" spans="1:25" ht="16" x14ac:dyDescent="0.2">
      <c r="A17" s="29"/>
      <c r="B17">
        <v>63</v>
      </c>
      <c r="C17" t="s">
        <v>35</v>
      </c>
      <c r="D17" t="s">
        <v>34</v>
      </c>
      <c r="E17"/>
      <c r="F17" t="s">
        <v>126</v>
      </c>
      <c r="G17" t="s">
        <v>119</v>
      </c>
      <c r="H17" s="25">
        <v>2.3422670000000001</v>
      </c>
      <c r="I17" s="25">
        <v>1.9525140000000001</v>
      </c>
      <c r="J17" s="25">
        <v>2.8098211000000002</v>
      </c>
      <c r="K17" s="25">
        <v>19.174209594726562</v>
      </c>
      <c r="L17" s="25">
        <v>19.104927</v>
      </c>
      <c r="M17" s="25">
        <v>6.0965586000000002E-2</v>
      </c>
      <c r="N17" s="9"/>
      <c r="O17" s="9"/>
      <c r="P17" s="6"/>
      <c r="Q17" s="9"/>
      <c r="R17" s="9"/>
      <c r="S17" s="43"/>
      <c r="T17" s="9"/>
      <c r="U17" s="9"/>
      <c r="V17" s="1" t="s">
        <v>1</v>
      </c>
    </row>
    <row r="18" spans="1:25" ht="16" x14ac:dyDescent="0.2">
      <c r="A18" s="29"/>
      <c r="B18">
        <v>3</v>
      </c>
      <c r="C18" t="s">
        <v>39</v>
      </c>
      <c r="D18" t="s">
        <v>34</v>
      </c>
      <c r="E18"/>
      <c r="F18" t="s">
        <v>123</v>
      </c>
      <c r="G18" t="s">
        <v>119</v>
      </c>
      <c r="H18" t="s">
        <v>1</v>
      </c>
      <c r="I18" t="s">
        <v>1</v>
      </c>
      <c r="J18" t="s">
        <v>1</v>
      </c>
      <c r="K18" s="25">
        <v>8.740264892578125</v>
      </c>
      <c r="L18" s="25">
        <v>8.5879469999999998</v>
      </c>
      <c r="M18" s="25">
        <v>0.15203460999999999</v>
      </c>
      <c r="N18" s="9"/>
      <c r="O18" s="9"/>
      <c r="P18" s="6"/>
      <c r="Q18" s="9"/>
      <c r="R18" s="9"/>
      <c r="S18" s="43"/>
      <c r="T18" s="9"/>
      <c r="U18" s="9"/>
    </row>
    <row r="19" spans="1:25" ht="16" x14ac:dyDescent="0.2">
      <c r="A19" s="29"/>
      <c r="B19">
        <v>15</v>
      </c>
      <c r="C19" t="s">
        <v>38</v>
      </c>
      <c r="D19" t="s">
        <v>34</v>
      </c>
      <c r="E19"/>
      <c r="F19" t="s">
        <v>123</v>
      </c>
      <c r="G19" t="s">
        <v>119</v>
      </c>
      <c r="H19" t="s">
        <v>1</v>
      </c>
      <c r="I19" t="s">
        <v>1</v>
      </c>
      <c r="J19" t="s">
        <v>1</v>
      </c>
      <c r="K19" s="25">
        <v>8.587376594543457</v>
      </c>
      <c r="L19" s="25">
        <v>8.5879469999999998</v>
      </c>
      <c r="M19" s="25">
        <v>0.15203460999999999</v>
      </c>
      <c r="N19" s="9"/>
      <c r="O19" s="6"/>
      <c r="P19" s="6"/>
      <c r="Q19" s="6"/>
      <c r="R19" s="6"/>
      <c r="S19" s="44"/>
      <c r="T19" s="6"/>
      <c r="U19" s="6"/>
    </row>
    <row r="20" spans="1:25" ht="16" x14ac:dyDescent="0.2">
      <c r="A20" s="29"/>
      <c r="B20">
        <v>27</v>
      </c>
      <c r="C20" t="s">
        <v>37</v>
      </c>
      <c r="D20" t="s">
        <v>34</v>
      </c>
      <c r="E20"/>
      <c r="F20" t="s">
        <v>123</v>
      </c>
      <c r="G20" t="s">
        <v>119</v>
      </c>
      <c r="H20" t="s">
        <v>1</v>
      </c>
      <c r="I20" t="s">
        <v>1</v>
      </c>
      <c r="J20" t="s">
        <v>1</v>
      </c>
      <c r="K20" s="25">
        <v>8.4361972808837891</v>
      </c>
      <c r="L20" s="25">
        <v>8.5879469999999998</v>
      </c>
      <c r="M20" s="25">
        <v>0.15203460999999999</v>
      </c>
      <c r="N20" s="9"/>
      <c r="O20" s="6"/>
      <c r="P20" s="6"/>
      <c r="Q20" s="6"/>
      <c r="R20" s="6"/>
      <c r="S20" s="44"/>
      <c r="T20" s="6"/>
      <c r="U20" s="6"/>
    </row>
    <row r="21" spans="1:25" s="13" customFormat="1" ht="16" x14ac:dyDescent="0.2">
      <c r="A21" s="27" t="s">
        <v>136</v>
      </c>
      <c r="B21">
        <v>40</v>
      </c>
      <c r="C21" t="s">
        <v>4</v>
      </c>
      <c r="D21" t="s">
        <v>28</v>
      </c>
      <c r="E21"/>
      <c r="F21" t="s">
        <v>126</v>
      </c>
      <c r="G21" t="s">
        <v>119</v>
      </c>
      <c r="H21" s="25">
        <v>35.376407999999998</v>
      </c>
      <c r="I21" s="25">
        <v>28.063836999999999</v>
      </c>
      <c r="J21" s="25">
        <v>44.594410000000003</v>
      </c>
      <c r="K21" s="25">
        <v>14.535133361816406</v>
      </c>
      <c r="L21" s="25">
        <v>14.721698</v>
      </c>
      <c r="M21" s="25">
        <v>0.17624957999999999</v>
      </c>
      <c r="N21" s="9">
        <f t="shared" ref="N21" si="12">L21-L24</f>
        <v>6.6001709999999996</v>
      </c>
      <c r="O21" s="9">
        <f t="shared" ref="O21" si="13">SQRT(M21^2+M24^2)</f>
        <v>0.20840874080857646</v>
      </c>
      <c r="P21" s="9">
        <f t="shared" ref="P21" si="14">P$3</f>
        <v>11.744887</v>
      </c>
      <c r="Q21" s="9">
        <f t="shared" ref="Q21" si="15">N21-P21</f>
        <v>-5.1447160000000007</v>
      </c>
      <c r="R21" s="9">
        <f t="shared" ref="R21" si="16">O21</f>
        <v>0.20840874080857646</v>
      </c>
      <c r="S21" s="43">
        <f t="shared" ref="S21" si="17">2^(-Q21)</f>
        <v>35.37641623881899</v>
      </c>
      <c r="T21" s="9">
        <v>0.20840874080857646</v>
      </c>
      <c r="U21" s="9">
        <f t="shared" ref="U21" si="18">LOG(S21,2)</f>
        <v>5.1447160000000007</v>
      </c>
    </row>
    <row r="22" spans="1:25" ht="16" x14ac:dyDescent="0.2">
      <c r="A22" s="29"/>
      <c r="B22">
        <v>52</v>
      </c>
      <c r="C22" t="s">
        <v>30</v>
      </c>
      <c r="D22" t="s">
        <v>28</v>
      </c>
      <c r="E22"/>
      <c r="F22" t="s">
        <v>126</v>
      </c>
      <c r="G22" t="s">
        <v>119</v>
      </c>
      <c r="H22" s="25">
        <v>35.376407999999998</v>
      </c>
      <c r="I22" s="25">
        <v>28.063836999999999</v>
      </c>
      <c r="J22" s="25">
        <v>44.594410000000003</v>
      </c>
      <c r="K22" s="25">
        <v>14.74455738067627</v>
      </c>
      <c r="L22" s="25">
        <v>14.721698</v>
      </c>
      <c r="M22" s="25">
        <v>0.17624957999999999</v>
      </c>
      <c r="N22" s="9"/>
      <c r="O22" s="9"/>
      <c r="P22" s="6"/>
      <c r="Q22" s="9"/>
      <c r="R22" s="9"/>
      <c r="S22" s="43"/>
      <c r="T22" s="9"/>
      <c r="U22" s="9"/>
    </row>
    <row r="23" spans="1:25" ht="16" x14ac:dyDescent="0.2">
      <c r="A23" s="29"/>
      <c r="B23">
        <v>64</v>
      </c>
      <c r="C23" t="s">
        <v>29</v>
      </c>
      <c r="D23" t="s">
        <v>28</v>
      </c>
      <c r="E23"/>
      <c r="F23" t="s">
        <v>126</v>
      </c>
      <c r="G23" t="s">
        <v>119</v>
      </c>
      <c r="H23" s="25">
        <v>35.376407999999998</v>
      </c>
      <c r="I23" s="25">
        <v>28.063836999999999</v>
      </c>
      <c r="J23" s="25">
        <v>44.594410000000003</v>
      </c>
      <c r="K23" s="25">
        <v>14.885401725769043</v>
      </c>
      <c r="L23" s="25">
        <v>14.721698</v>
      </c>
      <c r="M23" s="25">
        <v>0.17624957999999999</v>
      </c>
      <c r="N23" s="9"/>
      <c r="O23" s="9"/>
      <c r="P23" s="6"/>
      <c r="Q23" s="9"/>
      <c r="R23" s="9"/>
      <c r="S23" s="43"/>
      <c r="T23" s="9"/>
      <c r="U23" s="9"/>
    </row>
    <row r="24" spans="1:25" ht="16" x14ac:dyDescent="0.2">
      <c r="A24" s="29"/>
      <c r="B24">
        <v>4</v>
      </c>
      <c r="C24" t="s">
        <v>33</v>
      </c>
      <c r="D24" t="s">
        <v>28</v>
      </c>
      <c r="E24"/>
      <c r="F24" t="s">
        <v>123</v>
      </c>
      <c r="G24" t="s">
        <v>119</v>
      </c>
      <c r="H24" t="s">
        <v>1</v>
      </c>
      <c r="I24" t="s">
        <v>1</v>
      </c>
      <c r="J24" t="s">
        <v>1</v>
      </c>
      <c r="K24" s="25">
        <v>8.2426853179931641</v>
      </c>
      <c r="L24" s="25">
        <v>8.1215270000000004</v>
      </c>
      <c r="M24" s="25">
        <v>0.1112218</v>
      </c>
      <c r="N24" s="9"/>
      <c r="O24" s="9"/>
      <c r="P24" s="6"/>
      <c r="Q24" s="9"/>
      <c r="R24" s="9"/>
      <c r="S24" s="43"/>
      <c r="T24" s="9"/>
      <c r="U24" s="9"/>
      <c r="V24" s="1" t="s">
        <v>1</v>
      </c>
      <c r="W24" s="5"/>
      <c r="X24" s="5"/>
      <c r="Y24" s="5"/>
    </row>
    <row r="25" spans="1:25" ht="16" x14ac:dyDescent="0.2">
      <c r="A25" s="29"/>
      <c r="B25">
        <v>16</v>
      </c>
      <c r="C25" t="s">
        <v>32</v>
      </c>
      <c r="D25" t="s">
        <v>28</v>
      </c>
      <c r="E25"/>
      <c r="F25" t="s">
        <v>123</v>
      </c>
      <c r="G25" t="s">
        <v>119</v>
      </c>
      <c r="H25" t="s">
        <v>1</v>
      </c>
      <c r="I25" t="s">
        <v>1</v>
      </c>
      <c r="J25" t="s">
        <v>1</v>
      </c>
      <c r="K25" s="25">
        <v>8.0978355407714844</v>
      </c>
      <c r="L25" s="25">
        <v>8.1215270000000004</v>
      </c>
      <c r="M25" s="25">
        <v>0.1112218</v>
      </c>
      <c r="N25" s="9"/>
      <c r="O25" s="6"/>
      <c r="P25" s="6"/>
      <c r="Q25" s="6"/>
      <c r="R25" s="6"/>
      <c r="S25" s="44"/>
      <c r="T25" s="6"/>
      <c r="U25" s="6"/>
      <c r="V25" s="1" t="s">
        <v>1</v>
      </c>
      <c r="W25" s="5"/>
      <c r="X25" s="5"/>
      <c r="Y25" s="5"/>
    </row>
    <row r="26" spans="1:25" s="10" customFormat="1" ht="16" x14ac:dyDescent="0.2">
      <c r="A26" s="30"/>
      <c r="B26">
        <v>28</v>
      </c>
      <c r="C26" t="s">
        <v>31</v>
      </c>
      <c r="D26" t="s">
        <v>28</v>
      </c>
      <c r="E26"/>
      <c r="F26" t="s">
        <v>123</v>
      </c>
      <c r="G26" t="s">
        <v>119</v>
      </c>
      <c r="H26" t="s">
        <v>1</v>
      </c>
      <c r="I26" t="s">
        <v>1</v>
      </c>
      <c r="J26" t="s">
        <v>1</v>
      </c>
      <c r="K26" s="25">
        <v>8.0240592956542969</v>
      </c>
      <c r="L26" s="25">
        <v>8.1215270000000004</v>
      </c>
      <c r="M26" s="25">
        <v>0.1112218</v>
      </c>
      <c r="N26" s="41"/>
      <c r="O26" s="12"/>
      <c r="P26" s="12"/>
      <c r="Q26" s="12"/>
      <c r="R26" s="12"/>
      <c r="S26" s="45"/>
      <c r="T26" s="12"/>
      <c r="U26" s="12"/>
      <c r="V26" s="10" t="s">
        <v>1</v>
      </c>
      <c r="W26" s="11"/>
      <c r="X26" s="11"/>
      <c r="Y26" s="11"/>
    </row>
    <row r="27" spans="1:25" ht="16" x14ac:dyDescent="0.2">
      <c r="A27" s="29" t="s">
        <v>137</v>
      </c>
      <c r="B27">
        <v>41</v>
      </c>
      <c r="C27" t="s">
        <v>44</v>
      </c>
      <c r="D27" t="s">
        <v>63</v>
      </c>
      <c r="E27"/>
      <c r="F27" t="s">
        <v>126</v>
      </c>
      <c r="G27" t="s">
        <v>119</v>
      </c>
      <c r="H27" s="25">
        <v>26.567923</v>
      </c>
      <c r="I27" s="25">
        <v>24.878983999999999</v>
      </c>
      <c r="J27" s="25">
        <v>28.371514999999999</v>
      </c>
      <c r="K27" s="25">
        <v>18.840801239013672</v>
      </c>
      <c r="L27" s="25">
        <v>18.891649999999998</v>
      </c>
      <c r="M27" s="25">
        <v>4.7550775000000003E-2</v>
      </c>
      <c r="N27" s="6">
        <f t="shared" ref="N27" si="19">L27-L30</f>
        <v>7.0132749999999984</v>
      </c>
      <c r="O27" s="6">
        <f t="shared" ref="O27" si="20">SQRT(M27^2+M30^2)</f>
        <v>5.9113497732452995E-2</v>
      </c>
      <c r="P27" s="6">
        <f t="shared" ref="P27" si="21">P$3</f>
        <v>11.744887</v>
      </c>
      <c r="Q27" s="6">
        <f t="shared" ref="Q27" si="22">N27-P27</f>
        <v>-4.7316120000000019</v>
      </c>
      <c r="R27" s="6">
        <f t="shared" ref="R27" si="23">O27</f>
        <v>5.9113497732452995E-2</v>
      </c>
      <c r="S27" s="44">
        <f t="shared" ref="S27" si="24">2^(-Q27)</f>
        <v>26.567894611041346</v>
      </c>
      <c r="T27" s="6">
        <v>5.9113497732452995E-2</v>
      </c>
      <c r="U27" s="6">
        <f t="shared" ref="U27" si="25">LOG(S27,2)</f>
        <v>4.7316120000000019</v>
      </c>
      <c r="V27" s="1" t="s">
        <v>1</v>
      </c>
    </row>
    <row r="28" spans="1:25" ht="16" x14ac:dyDescent="0.2">
      <c r="A28" s="29"/>
      <c r="B28">
        <v>53</v>
      </c>
      <c r="C28" t="s">
        <v>66</v>
      </c>
      <c r="D28" t="s">
        <v>63</v>
      </c>
      <c r="E28"/>
      <c r="F28" t="s">
        <v>126</v>
      </c>
      <c r="G28" t="s">
        <v>119</v>
      </c>
      <c r="H28" s="25">
        <v>26.567923</v>
      </c>
      <c r="I28" s="25">
        <v>24.878983999999999</v>
      </c>
      <c r="J28" s="25">
        <v>28.371514999999999</v>
      </c>
      <c r="K28" s="25">
        <v>18.935016632080078</v>
      </c>
      <c r="L28" s="25">
        <v>18.891649999999998</v>
      </c>
      <c r="M28" s="25">
        <v>4.7550775000000003E-2</v>
      </c>
      <c r="N28" s="9"/>
      <c r="O28" s="9"/>
      <c r="P28" s="6"/>
      <c r="Q28" s="9"/>
      <c r="R28" s="9"/>
      <c r="S28" s="43"/>
      <c r="T28" s="9"/>
      <c r="U28" s="9"/>
      <c r="V28" s="1" t="s">
        <v>1</v>
      </c>
    </row>
    <row r="29" spans="1:25" ht="16" x14ac:dyDescent="0.2">
      <c r="A29" s="29"/>
      <c r="B29">
        <v>65</v>
      </c>
      <c r="C29" t="s">
        <v>65</v>
      </c>
      <c r="D29" t="s">
        <v>63</v>
      </c>
      <c r="E29"/>
      <c r="F29" t="s">
        <v>126</v>
      </c>
      <c r="G29" t="s">
        <v>119</v>
      </c>
      <c r="H29" s="25">
        <v>26.567923</v>
      </c>
      <c r="I29" s="25">
        <v>24.878983999999999</v>
      </c>
      <c r="J29" s="25">
        <v>28.371514999999999</v>
      </c>
      <c r="K29" s="25">
        <v>18.899126052856445</v>
      </c>
      <c r="L29" s="25">
        <v>18.891649999999998</v>
      </c>
      <c r="M29" s="25">
        <v>4.7550775000000003E-2</v>
      </c>
      <c r="N29" s="9"/>
      <c r="O29" s="9"/>
      <c r="P29" s="6"/>
      <c r="Q29" s="9"/>
      <c r="R29" s="9"/>
      <c r="S29" s="43"/>
      <c r="T29" s="9"/>
      <c r="U29" s="9"/>
      <c r="V29" s="1" t="s">
        <v>1</v>
      </c>
    </row>
    <row r="30" spans="1:25" ht="16" x14ac:dyDescent="0.2">
      <c r="A30" s="29"/>
      <c r="B30">
        <v>5</v>
      </c>
      <c r="C30" t="s">
        <v>69</v>
      </c>
      <c r="D30" t="s">
        <v>63</v>
      </c>
      <c r="E30"/>
      <c r="F30" t="s">
        <v>123</v>
      </c>
      <c r="G30" t="s">
        <v>119</v>
      </c>
      <c r="H30" t="s">
        <v>1</v>
      </c>
      <c r="I30" t="s">
        <v>1</v>
      </c>
      <c r="J30" t="s">
        <v>1</v>
      </c>
      <c r="K30" s="25">
        <v>11.857157707214355</v>
      </c>
      <c r="L30" s="25">
        <v>11.878375</v>
      </c>
      <c r="M30" s="25">
        <v>3.5118789999999997E-2</v>
      </c>
      <c r="N30" s="9"/>
      <c r="O30" s="9"/>
      <c r="P30" s="6"/>
      <c r="Q30" s="9"/>
      <c r="R30" s="9"/>
      <c r="S30" s="43"/>
      <c r="T30" s="9"/>
      <c r="U30" s="9"/>
    </row>
    <row r="31" spans="1:25" ht="16" x14ac:dyDescent="0.2">
      <c r="A31" s="29"/>
      <c r="B31">
        <v>17</v>
      </c>
      <c r="C31" t="s">
        <v>68</v>
      </c>
      <c r="D31" t="s">
        <v>63</v>
      </c>
      <c r="E31"/>
      <c r="F31" t="s">
        <v>123</v>
      </c>
      <c r="G31" t="s">
        <v>119</v>
      </c>
      <c r="H31" t="s">
        <v>1</v>
      </c>
      <c r="I31" t="s">
        <v>1</v>
      </c>
      <c r="J31" t="s">
        <v>1</v>
      </c>
      <c r="K31" s="25">
        <v>11.918911933898926</v>
      </c>
      <c r="L31" s="25">
        <v>11.878375</v>
      </c>
      <c r="M31" s="25">
        <v>3.5118789999999997E-2</v>
      </c>
      <c r="N31" s="9"/>
      <c r="O31" s="6"/>
      <c r="P31" s="6"/>
      <c r="Q31" s="6"/>
      <c r="R31" s="6"/>
      <c r="S31" s="44"/>
      <c r="T31" s="6"/>
      <c r="U31" s="6"/>
    </row>
    <row r="32" spans="1:25" ht="16" x14ac:dyDescent="0.2">
      <c r="A32" s="29"/>
      <c r="B32">
        <v>29</v>
      </c>
      <c r="C32" t="s">
        <v>67</v>
      </c>
      <c r="D32" t="s">
        <v>63</v>
      </c>
      <c r="E32"/>
      <c r="F32" t="s">
        <v>123</v>
      </c>
      <c r="G32" t="s">
        <v>119</v>
      </c>
      <c r="H32" t="s">
        <v>1</v>
      </c>
      <c r="I32" t="s">
        <v>1</v>
      </c>
      <c r="J32" t="s">
        <v>1</v>
      </c>
      <c r="K32" s="25">
        <v>11.859055519104004</v>
      </c>
      <c r="L32" s="25">
        <v>11.878375</v>
      </c>
      <c r="M32" s="25">
        <v>3.5118789999999997E-2</v>
      </c>
      <c r="N32" s="9"/>
      <c r="O32" s="6"/>
      <c r="P32" s="6"/>
      <c r="Q32" s="6"/>
      <c r="R32" s="6"/>
      <c r="S32" s="44"/>
      <c r="T32" s="6"/>
      <c r="U32" s="6"/>
    </row>
    <row r="33" spans="1:25" s="13" customFormat="1" ht="16" x14ac:dyDescent="0.2">
      <c r="A33" s="27" t="s">
        <v>138</v>
      </c>
      <c r="B33">
        <v>42</v>
      </c>
      <c r="C33" t="s">
        <v>41</v>
      </c>
      <c r="D33" t="s">
        <v>57</v>
      </c>
      <c r="E33"/>
      <c r="F33" t="s">
        <v>126</v>
      </c>
      <c r="G33" t="s">
        <v>119</v>
      </c>
      <c r="H33" s="25">
        <v>5.6904973999999999</v>
      </c>
      <c r="I33" s="25">
        <v>5.3150535000000003</v>
      </c>
      <c r="J33" s="25">
        <v>6.0924616</v>
      </c>
      <c r="K33" s="25">
        <v>19.833499908447266</v>
      </c>
      <c r="L33" s="25">
        <v>19.894894000000001</v>
      </c>
      <c r="M33" s="25">
        <v>5.3190099999999997E-2</v>
      </c>
      <c r="N33" s="9">
        <f t="shared" ref="N33" si="26">L33-L36</f>
        <v>9.2363320000000009</v>
      </c>
      <c r="O33" s="9">
        <f t="shared" ref="O33" si="27">SQRT(M33^2+M36^2)</f>
        <v>6.1429617772480689E-2</v>
      </c>
      <c r="P33" s="9">
        <f t="shared" ref="P33" si="28">P$3</f>
        <v>11.744887</v>
      </c>
      <c r="Q33" s="9">
        <f t="shared" ref="Q33" si="29">N33-P33</f>
        <v>-2.5085549999999994</v>
      </c>
      <c r="R33" s="9">
        <f t="shared" ref="R33" si="30">O33</f>
        <v>6.1429617772480689E-2</v>
      </c>
      <c r="S33" s="43">
        <f t="shared" ref="S33" si="31">2^(-Q33)</f>
        <v>5.6904983371777904</v>
      </c>
      <c r="T33" s="9">
        <v>6.1429617772480689E-2</v>
      </c>
      <c r="U33" s="9">
        <f t="shared" ref="U33" si="32">LOG(S33,2)</f>
        <v>2.5085549999999994</v>
      </c>
    </row>
    <row r="34" spans="1:25" ht="16" x14ac:dyDescent="0.2">
      <c r="A34" s="29"/>
      <c r="B34">
        <v>54</v>
      </c>
      <c r="C34" t="s">
        <v>59</v>
      </c>
      <c r="D34" t="s">
        <v>57</v>
      </c>
      <c r="E34"/>
      <c r="F34" t="s">
        <v>126</v>
      </c>
      <c r="G34" t="s">
        <v>119</v>
      </c>
      <c r="H34" s="25">
        <v>5.6904973999999999</v>
      </c>
      <c r="I34" s="25">
        <v>5.3150535000000003</v>
      </c>
      <c r="J34" s="25">
        <v>6.0924616</v>
      </c>
      <c r="K34" s="25">
        <v>19.927104949951172</v>
      </c>
      <c r="L34" s="25">
        <v>19.894894000000001</v>
      </c>
      <c r="M34" s="25">
        <v>5.3190099999999997E-2</v>
      </c>
      <c r="N34" s="9"/>
      <c r="O34" s="9"/>
      <c r="P34" s="6"/>
      <c r="Q34" s="9"/>
      <c r="R34" s="9"/>
      <c r="S34" s="43"/>
      <c r="T34" s="9"/>
      <c r="U34" s="9"/>
    </row>
    <row r="35" spans="1:25" ht="16" x14ac:dyDescent="0.2">
      <c r="A35" s="29"/>
      <c r="B35">
        <v>66</v>
      </c>
      <c r="C35" t="s">
        <v>58</v>
      </c>
      <c r="D35" t="s">
        <v>57</v>
      </c>
      <c r="E35"/>
      <c r="F35" t="s">
        <v>126</v>
      </c>
      <c r="G35" t="s">
        <v>119</v>
      </c>
      <c r="H35" s="25">
        <v>5.6904973999999999</v>
      </c>
      <c r="I35" s="25">
        <v>5.3150535000000003</v>
      </c>
      <c r="J35" s="25">
        <v>6.0924616</v>
      </c>
      <c r="K35" s="25">
        <v>19.924076080322266</v>
      </c>
      <c r="L35" s="25">
        <v>19.894894000000001</v>
      </c>
      <c r="M35" s="25">
        <v>5.3190099999999997E-2</v>
      </c>
      <c r="N35" s="9"/>
      <c r="O35" s="9"/>
      <c r="P35" s="6"/>
      <c r="Q35" s="9"/>
      <c r="R35" s="9"/>
      <c r="S35" s="43"/>
      <c r="T35" s="9"/>
      <c r="U35" s="9"/>
    </row>
    <row r="36" spans="1:25" ht="16" x14ac:dyDescent="0.2">
      <c r="A36" s="29"/>
      <c r="B36">
        <v>6</v>
      </c>
      <c r="C36" t="s">
        <v>62</v>
      </c>
      <c r="D36" t="s">
        <v>57</v>
      </c>
      <c r="E36"/>
      <c r="F36" t="s">
        <v>123</v>
      </c>
      <c r="G36" t="s">
        <v>119</v>
      </c>
      <c r="H36" t="s">
        <v>1</v>
      </c>
      <c r="I36" t="s">
        <v>1</v>
      </c>
      <c r="J36" t="s">
        <v>1</v>
      </c>
      <c r="K36" s="25">
        <v>10.624438285827637</v>
      </c>
      <c r="L36" s="25">
        <v>10.658562</v>
      </c>
      <c r="M36" s="25">
        <v>3.0731273999999999E-2</v>
      </c>
      <c r="N36" s="9"/>
      <c r="O36" s="9"/>
      <c r="P36" s="6"/>
      <c r="Q36" s="9"/>
      <c r="R36" s="9"/>
      <c r="S36" s="43"/>
      <c r="T36" s="9"/>
      <c r="U36" s="9"/>
      <c r="V36" s="1" t="s">
        <v>1</v>
      </c>
      <c r="W36" s="5"/>
      <c r="X36" s="5"/>
      <c r="Y36" s="5"/>
    </row>
    <row r="37" spans="1:25" ht="16" x14ac:dyDescent="0.2">
      <c r="A37" s="29"/>
      <c r="B37">
        <v>18</v>
      </c>
      <c r="C37" t="s">
        <v>61</v>
      </c>
      <c r="D37" t="s">
        <v>57</v>
      </c>
      <c r="E37"/>
      <c r="F37" t="s">
        <v>123</v>
      </c>
      <c r="G37" t="s">
        <v>119</v>
      </c>
      <c r="H37" t="s">
        <v>1</v>
      </c>
      <c r="I37" t="s">
        <v>1</v>
      </c>
      <c r="J37" t="s">
        <v>1</v>
      </c>
      <c r="K37" s="25">
        <v>10.684055328369141</v>
      </c>
      <c r="L37" s="25">
        <v>10.658562</v>
      </c>
      <c r="M37" s="25">
        <v>3.0731273999999999E-2</v>
      </c>
      <c r="N37" s="9"/>
      <c r="O37" s="6"/>
      <c r="P37" s="6"/>
      <c r="Q37" s="6"/>
      <c r="R37" s="6"/>
      <c r="S37" s="44"/>
      <c r="T37" s="6"/>
      <c r="U37" s="6"/>
      <c r="V37" s="1" t="s">
        <v>1</v>
      </c>
      <c r="W37" s="5"/>
      <c r="X37" s="5"/>
      <c r="Y37" s="5"/>
    </row>
    <row r="38" spans="1:25" s="10" customFormat="1" ht="16" x14ac:dyDescent="0.2">
      <c r="A38" s="30"/>
      <c r="B38">
        <v>30</v>
      </c>
      <c r="C38" t="s">
        <v>60</v>
      </c>
      <c r="D38" t="s">
        <v>57</v>
      </c>
      <c r="E38"/>
      <c r="F38" t="s">
        <v>123</v>
      </c>
      <c r="G38" t="s">
        <v>119</v>
      </c>
      <c r="H38" t="s">
        <v>1</v>
      </c>
      <c r="I38" t="s">
        <v>1</v>
      </c>
      <c r="J38" t="s">
        <v>1</v>
      </c>
      <c r="K38" s="25">
        <v>10.667192459106445</v>
      </c>
      <c r="L38" s="25">
        <v>10.658562</v>
      </c>
      <c r="M38" s="25">
        <v>3.0731273999999999E-2</v>
      </c>
      <c r="N38" s="41"/>
      <c r="O38" s="12"/>
      <c r="P38" s="12"/>
      <c r="Q38" s="12"/>
      <c r="R38" s="12"/>
      <c r="S38" s="45"/>
      <c r="T38" s="12"/>
      <c r="U38" s="12"/>
      <c r="V38" s="10" t="s">
        <v>1</v>
      </c>
      <c r="W38" s="11"/>
      <c r="X38" s="11"/>
      <c r="Y38" s="11"/>
    </row>
    <row r="39" spans="1:25" ht="16" x14ac:dyDescent="0.2">
      <c r="A39" s="29" t="s">
        <v>139</v>
      </c>
      <c r="B39">
        <v>43</v>
      </c>
      <c r="C39" t="s">
        <v>6</v>
      </c>
      <c r="D39" t="s">
        <v>128</v>
      </c>
      <c r="E39"/>
      <c r="F39" t="s">
        <v>126</v>
      </c>
      <c r="G39" t="s">
        <v>119</v>
      </c>
      <c r="H39" s="25">
        <v>1.4826311999999999</v>
      </c>
      <c r="I39" s="25">
        <v>1.3627359000000001</v>
      </c>
      <c r="J39" s="25">
        <v>1.613075</v>
      </c>
      <c r="K39" s="25">
        <v>21.874505996704102</v>
      </c>
      <c r="L39" s="25">
        <v>21.916784</v>
      </c>
      <c r="M39" s="25">
        <v>3.807257E-2</v>
      </c>
      <c r="N39" s="6">
        <f t="shared" ref="N39" si="33">L39-L42</f>
        <v>11.176728000000001</v>
      </c>
      <c r="O39" s="6">
        <f t="shared" ref="O39" si="34">SQRT(M39^2+M42^2)</f>
        <v>7.5892223148497251E-2</v>
      </c>
      <c r="P39" s="6">
        <f t="shared" ref="P39" si="35">P$3</f>
        <v>11.744887</v>
      </c>
      <c r="Q39" s="6">
        <f t="shared" ref="Q39" si="36">N39-P39</f>
        <v>-0.56815899999999964</v>
      </c>
      <c r="R39" s="6">
        <f t="shared" ref="R39" si="37">O39</f>
        <v>7.5892223148497251E-2</v>
      </c>
      <c r="S39" s="44">
        <f t="shared" ref="S39" si="38">2^(-Q39)</f>
        <v>1.482630402091105</v>
      </c>
      <c r="T39" s="6">
        <v>7.5892223148497251E-2</v>
      </c>
      <c r="U39" s="6">
        <f t="shared" ref="U39" si="39">LOG(S39,2)</f>
        <v>0.56815899999999964</v>
      </c>
      <c r="V39" s="1" t="s">
        <v>1</v>
      </c>
    </row>
    <row r="40" spans="1:25" ht="16" x14ac:dyDescent="0.2">
      <c r="A40" s="29"/>
      <c r="B40">
        <v>55</v>
      </c>
      <c r="C40" t="s">
        <v>24</v>
      </c>
      <c r="D40" t="s">
        <v>128</v>
      </c>
      <c r="E40"/>
      <c r="F40" t="s">
        <v>126</v>
      </c>
      <c r="G40" t="s">
        <v>119</v>
      </c>
      <c r="H40" s="25">
        <v>1.4826311999999999</v>
      </c>
      <c r="I40" s="25">
        <v>1.3627359000000001</v>
      </c>
      <c r="J40" s="25">
        <v>1.613075</v>
      </c>
      <c r="K40" s="25">
        <v>21.927480697631836</v>
      </c>
      <c r="L40" s="25">
        <v>21.916784</v>
      </c>
      <c r="M40" s="25">
        <v>3.807257E-2</v>
      </c>
      <c r="N40" s="9"/>
      <c r="O40" s="9"/>
      <c r="P40" s="6"/>
      <c r="Q40" s="9"/>
      <c r="R40" s="9"/>
      <c r="S40" s="43"/>
      <c r="T40" s="9"/>
      <c r="U40" s="9"/>
      <c r="V40" s="1" t="s">
        <v>1</v>
      </c>
    </row>
    <row r="41" spans="1:25" ht="16" x14ac:dyDescent="0.2">
      <c r="A41" s="29"/>
      <c r="B41">
        <v>67</v>
      </c>
      <c r="C41" t="s">
        <v>23</v>
      </c>
      <c r="D41" t="s">
        <v>128</v>
      </c>
      <c r="E41"/>
      <c r="F41" t="s">
        <v>126</v>
      </c>
      <c r="G41" t="s">
        <v>119</v>
      </c>
      <c r="H41" s="25">
        <v>1.4826311999999999</v>
      </c>
      <c r="I41" s="25">
        <v>1.3627359000000001</v>
      </c>
      <c r="J41" s="25">
        <v>1.613075</v>
      </c>
      <c r="K41" s="25">
        <v>21.948362350463867</v>
      </c>
      <c r="L41" s="25">
        <v>21.916784</v>
      </c>
      <c r="M41" s="25">
        <v>3.807257E-2</v>
      </c>
      <c r="N41" s="9"/>
      <c r="O41" s="9"/>
      <c r="P41" s="6"/>
      <c r="Q41" s="9"/>
      <c r="R41" s="9"/>
      <c r="S41" s="43"/>
      <c r="T41" s="9"/>
      <c r="U41" s="9"/>
      <c r="V41" s="1" t="s">
        <v>1</v>
      </c>
    </row>
    <row r="42" spans="1:25" ht="16" x14ac:dyDescent="0.2">
      <c r="A42" s="29"/>
      <c r="B42">
        <v>7</v>
      </c>
      <c r="C42" t="s">
        <v>27</v>
      </c>
      <c r="D42" t="s">
        <v>128</v>
      </c>
      <c r="E42"/>
      <c r="F42" t="s">
        <v>123</v>
      </c>
      <c r="G42" t="s">
        <v>119</v>
      </c>
      <c r="H42" t="s">
        <v>1</v>
      </c>
      <c r="I42" t="s">
        <v>1</v>
      </c>
      <c r="J42" t="s">
        <v>1</v>
      </c>
      <c r="K42" s="25">
        <v>10.702384948730469</v>
      </c>
      <c r="L42" s="25">
        <v>10.740055999999999</v>
      </c>
      <c r="M42" s="25">
        <v>6.5651420000000002E-2</v>
      </c>
      <c r="N42" s="9"/>
      <c r="O42" s="9"/>
      <c r="P42" s="6"/>
      <c r="Q42" s="9"/>
      <c r="R42" s="9"/>
      <c r="S42" s="43"/>
      <c r="T42" s="9"/>
      <c r="U42" s="9"/>
    </row>
    <row r="43" spans="1:25" ht="16" x14ac:dyDescent="0.2">
      <c r="A43" s="29"/>
      <c r="B43">
        <v>19</v>
      </c>
      <c r="C43" t="s">
        <v>26</v>
      </c>
      <c r="D43" t="s">
        <v>128</v>
      </c>
      <c r="E43"/>
      <c r="F43" t="s">
        <v>123</v>
      </c>
      <c r="G43" t="s">
        <v>119</v>
      </c>
      <c r="H43" t="s">
        <v>1</v>
      </c>
      <c r="I43" t="s">
        <v>1</v>
      </c>
      <c r="J43" t="s">
        <v>1</v>
      </c>
      <c r="K43" s="25">
        <v>10.815863609313965</v>
      </c>
      <c r="L43" s="25">
        <v>10.740055999999999</v>
      </c>
      <c r="M43" s="25">
        <v>6.5651420000000002E-2</v>
      </c>
      <c r="N43" s="9"/>
      <c r="O43" s="6"/>
      <c r="P43" s="6"/>
      <c r="Q43" s="6"/>
      <c r="R43" s="6"/>
      <c r="S43" s="44"/>
      <c r="T43" s="6"/>
      <c r="U43" s="6"/>
    </row>
    <row r="44" spans="1:25" ht="16" x14ac:dyDescent="0.2">
      <c r="A44" s="29"/>
      <c r="B44">
        <v>31</v>
      </c>
      <c r="C44" t="s">
        <v>25</v>
      </c>
      <c r="D44" t="s">
        <v>128</v>
      </c>
      <c r="E44"/>
      <c r="F44" t="s">
        <v>123</v>
      </c>
      <c r="G44" t="s">
        <v>119</v>
      </c>
      <c r="H44" t="s">
        <v>1</v>
      </c>
      <c r="I44" t="s">
        <v>1</v>
      </c>
      <c r="J44" t="s">
        <v>1</v>
      </c>
      <c r="K44" s="25">
        <v>10.701920509338379</v>
      </c>
      <c r="L44" s="25">
        <v>10.740055999999999</v>
      </c>
      <c r="M44" s="25">
        <v>6.5651420000000002E-2</v>
      </c>
      <c r="N44" s="9"/>
      <c r="O44" s="6"/>
      <c r="P44" s="6"/>
      <c r="Q44" s="6"/>
      <c r="R44" s="6"/>
      <c r="S44" s="44"/>
      <c r="T44" s="6"/>
      <c r="U44" s="6"/>
    </row>
    <row r="45" spans="1:25" s="13" customFormat="1" ht="16" x14ac:dyDescent="0.2">
      <c r="A45" s="27" t="s">
        <v>140</v>
      </c>
      <c r="B45">
        <v>44</v>
      </c>
      <c r="C45" t="s">
        <v>3</v>
      </c>
      <c r="D45" t="s">
        <v>130</v>
      </c>
      <c r="E45"/>
      <c r="F45" t="s">
        <v>126</v>
      </c>
      <c r="G45" t="s">
        <v>119</v>
      </c>
      <c r="H45" s="25">
        <v>88.673004000000006</v>
      </c>
      <c r="I45" s="25">
        <v>78.486694</v>
      </c>
      <c r="J45" s="25">
        <v>100.181335</v>
      </c>
      <c r="K45" s="25">
        <v>13.70438289642334</v>
      </c>
      <c r="L45" s="25">
        <v>13.792335</v>
      </c>
      <c r="M45" s="25">
        <v>8.0535889999999999E-2</v>
      </c>
      <c r="N45" s="9">
        <f t="shared" ref="N45" si="40">L45-L48</f>
        <v>5.274464</v>
      </c>
      <c r="O45" s="9">
        <f t="shared" ref="O45" si="41">SQRT(M45^2+M48^2)</f>
        <v>0.10982465135258716</v>
      </c>
      <c r="P45" s="9">
        <f t="shared" ref="P45" si="42">P$3</f>
        <v>11.744887</v>
      </c>
      <c r="Q45" s="9">
        <f t="shared" ref="Q45" si="43">N45-P45</f>
        <v>-6.4704230000000003</v>
      </c>
      <c r="R45" s="9">
        <f t="shared" ref="R45" si="44">O45</f>
        <v>0.10982465135258716</v>
      </c>
      <c r="S45" s="43">
        <f t="shared" ref="S45" si="45">2^(-Q45)</f>
        <v>88.673001183439084</v>
      </c>
      <c r="T45" s="9">
        <v>0.10982465135258716</v>
      </c>
      <c r="U45" s="9">
        <f t="shared" ref="U45" si="46">LOG(S45,2)</f>
        <v>6.4704230000000003</v>
      </c>
    </row>
    <row r="46" spans="1:25" ht="16" x14ac:dyDescent="0.2">
      <c r="A46" s="29"/>
      <c r="B46">
        <v>56</v>
      </c>
      <c r="C46" t="s">
        <v>19</v>
      </c>
      <c r="D46" t="s">
        <v>130</v>
      </c>
      <c r="E46"/>
      <c r="F46" t="s">
        <v>126</v>
      </c>
      <c r="G46" t="s">
        <v>119</v>
      </c>
      <c r="H46" s="25">
        <v>88.673004000000006</v>
      </c>
      <c r="I46" s="25">
        <v>78.486694</v>
      </c>
      <c r="J46" s="25">
        <v>100.181335</v>
      </c>
      <c r="K46" s="25">
        <v>13.810149192810059</v>
      </c>
      <c r="L46" s="25">
        <v>13.792335</v>
      </c>
      <c r="M46" s="25">
        <v>8.0535889999999999E-2</v>
      </c>
      <c r="N46" s="9"/>
      <c r="O46" s="9"/>
      <c r="P46" s="6"/>
      <c r="Q46" s="9"/>
      <c r="R46" s="9"/>
      <c r="S46" s="43"/>
      <c r="T46" s="9"/>
      <c r="U46" s="9"/>
    </row>
    <row r="47" spans="1:25" ht="16" x14ac:dyDescent="0.2">
      <c r="A47" s="29"/>
      <c r="B47">
        <v>68</v>
      </c>
      <c r="C47" t="s">
        <v>18</v>
      </c>
      <c r="D47" t="s">
        <v>130</v>
      </c>
      <c r="E47"/>
      <c r="F47" t="s">
        <v>126</v>
      </c>
      <c r="G47" t="s">
        <v>119</v>
      </c>
      <c r="H47" s="25">
        <v>88.673004000000006</v>
      </c>
      <c r="I47" s="25">
        <v>78.486694</v>
      </c>
      <c r="J47" s="25">
        <v>100.181335</v>
      </c>
      <c r="K47" s="25">
        <v>13.862471580505371</v>
      </c>
      <c r="L47" s="25">
        <v>13.792335</v>
      </c>
      <c r="M47" s="25">
        <v>8.0535889999999999E-2</v>
      </c>
      <c r="N47" s="9"/>
      <c r="O47" s="9"/>
      <c r="P47" s="6"/>
      <c r="Q47" s="9"/>
      <c r="R47" s="9"/>
      <c r="S47" s="43"/>
      <c r="T47" s="9"/>
      <c r="U47" s="9"/>
    </row>
    <row r="48" spans="1:25" ht="16" x14ac:dyDescent="0.2">
      <c r="A48" s="29"/>
      <c r="B48">
        <v>8</v>
      </c>
      <c r="C48" t="s">
        <v>22</v>
      </c>
      <c r="D48" t="s">
        <v>130</v>
      </c>
      <c r="E48"/>
      <c r="F48" t="s">
        <v>123</v>
      </c>
      <c r="G48" t="s">
        <v>119</v>
      </c>
      <c r="H48" t="s">
        <v>1</v>
      </c>
      <c r="I48" t="s">
        <v>1</v>
      </c>
      <c r="J48" t="s">
        <v>1</v>
      </c>
      <c r="K48" s="25">
        <v>8.4928865432739258</v>
      </c>
      <c r="L48" s="25">
        <v>8.5178709999999995</v>
      </c>
      <c r="M48" s="25">
        <v>7.4668764999999998E-2</v>
      </c>
      <c r="N48" s="9"/>
      <c r="O48" s="9"/>
      <c r="P48" s="6"/>
      <c r="Q48" s="9"/>
      <c r="R48" s="9"/>
      <c r="S48" s="43"/>
      <c r="T48" s="9"/>
      <c r="U48" s="9"/>
      <c r="V48" s="1" t="s">
        <v>1</v>
      </c>
      <c r="W48" s="5"/>
      <c r="X48" s="5"/>
      <c r="Y48" s="5"/>
    </row>
    <row r="49" spans="1:25" ht="16" x14ac:dyDescent="0.2">
      <c r="A49" s="29"/>
      <c r="B49">
        <v>20</v>
      </c>
      <c r="C49" t="s">
        <v>21</v>
      </c>
      <c r="D49" t="s">
        <v>130</v>
      </c>
      <c r="E49"/>
      <c r="F49" t="s">
        <v>123</v>
      </c>
      <c r="G49" t="s">
        <v>119</v>
      </c>
      <c r="H49" t="s">
        <v>1</v>
      </c>
      <c r="I49" t="s">
        <v>1</v>
      </c>
      <c r="J49" t="s">
        <v>1</v>
      </c>
      <c r="K49" s="25">
        <v>8.6018285751342773</v>
      </c>
      <c r="L49" s="25">
        <v>8.5178709999999995</v>
      </c>
      <c r="M49" s="25">
        <v>7.4668764999999998E-2</v>
      </c>
      <c r="N49" s="9"/>
      <c r="O49" s="6"/>
      <c r="P49" s="6"/>
      <c r="Q49" s="6"/>
      <c r="R49" s="6"/>
      <c r="S49" s="44"/>
      <c r="T49" s="6"/>
      <c r="U49" s="6"/>
      <c r="V49" s="1" t="s">
        <v>1</v>
      </c>
      <c r="W49" s="5"/>
      <c r="X49" s="5"/>
      <c r="Y49" s="5"/>
    </row>
    <row r="50" spans="1:25" s="10" customFormat="1" ht="16" x14ac:dyDescent="0.2">
      <c r="A50" s="30"/>
      <c r="B50">
        <v>32</v>
      </c>
      <c r="C50" t="s">
        <v>20</v>
      </c>
      <c r="D50" t="s">
        <v>130</v>
      </c>
      <c r="E50"/>
      <c r="F50" t="s">
        <v>123</v>
      </c>
      <c r="G50" t="s">
        <v>119</v>
      </c>
      <c r="H50" t="s">
        <v>1</v>
      </c>
      <c r="I50" t="s">
        <v>1</v>
      </c>
      <c r="J50" t="s">
        <v>1</v>
      </c>
      <c r="K50" s="25">
        <v>8.4588985443115234</v>
      </c>
      <c r="L50" s="25">
        <v>8.5178709999999995</v>
      </c>
      <c r="M50" s="25">
        <v>7.4668764999999998E-2</v>
      </c>
      <c r="N50" s="41"/>
      <c r="O50" s="12"/>
      <c r="P50" s="12"/>
      <c r="Q50" s="12"/>
      <c r="R50" s="12"/>
      <c r="S50" s="45"/>
      <c r="T50" s="12"/>
      <c r="U50" s="12"/>
      <c r="V50" s="10" t="s">
        <v>1</v>
      </c>
      <c r="W50" s="11"/>
      <c r="X50" s="11"/>
      <c r="Y50" s="11"/>
    </row>
    <row r="51" spans="1:25" s="13" customFormat="1" ht="16" x14ac:dyDescent="0.2">
      <c r="A51" s="27" t="s">
        <v>141</v>
      </c>
      <c r="B51">
        <v>45</v>
      </c>
      <c r="C51" t="s">
        <v>43</v>
      </c>
      <c r="D51" t="s">
        <v>132</v>
      </c>
      <c r="E51"/>
      <c r="F51" t="s">
        <v>126</v>
      </c>
      <c r="G51" t="s">
        <v>119</v>
      </c>
      <c r="H51" s="25">
        <v>27.712499999999999</v>
      </c>
      <c r="I51" s="25">
        <v>14.6174965</v>
      </c>
      <c r="J51" s="25">
        <v>52.538580000000003</v>
      </c>
      <c r="K51" s="25">
        <v>16.838016510009766</v>
      </c>
      <c r="L51" s="25">
        <v>16.873396</v>
      </c>
      <c r="M51" s="25">
        <v>0.10821448</v>
      </c>
      <c r="N51" s="9">
        <f t="shared" ref="N51" si="47">L51-L54</f>
        <v>6.9524220000000003</v>
      </c>
      <c r="O51" s="9">
        <f t="shared" ref="O51" si="48">SQRT(M51^2+M54^2)</f>
        <v>0.57570261624739283</v>
      </c>
      <c r="P51" s="9">
        <f t="shared" ref="P51" si="49">P$3</f>
        <v>11.744887</v>
      </c>
      <c r="Q51" s="9">
        <f t="shared" ref="Q51" si="50">N51-P51</f>
        <v>-4.792465</v>
      </c>
      <c r="R51" s="9">
        <f t="shared" ref="R51" si="51">O51</f>
        <v>0.57570261624739283</v>
      </c>
      <c r="S51" s="43">
        <f t="shared" ref="S51" si="52">2^(-Q51)</f>
        <v>27.712500768738892</v>
      </c>
      <c r="T51" s="9">
        <v>0.57570261624739283</v>
      </c>
      <c r="U51" s="9">
        <f t="shared" ref="U51" si="53">LOG(S51,2)</f>
        <v>4.792465</v>
      </c>
      <c r="V51" s="13" t="s">
        <v>1</v>
      </c>
    </row>
    <row r="52" spans="1:25" ht="16" x14ac:dyDescent="0.2">
      <c r="A52" s="29"/>
      <c r="B52">
        <v>57</v>
      </c>
      <c r="C52" t="s">
        <v>53</v>
      </c>
      <c r="D52" t="s">
        <v>132</v>
      </c>
      <c r="E52"/>
      <c r="F52" t="s">
        <v>126</v>
      </c>
      <c r="G52" t="s">
        <v>119</v>
      </c>
      <c r="H52" s="25">
        <v>27.712499999999999</v>
      </c>
      <c r="I52" s="25">
        <v>14.6174965</v>
      </c>
      <c r="J52" s="25">
        <v>52.538580000000003</v>
      </c>
      <c r="K52" s="25">
        <v>16.787298202514648</v>
      </c>
      <c r="L52" s="25">
        <v>16.873396</v>
      </c>
      <c r="M52" s="25">
        <v>0.10821448</v>
      </c>
      <c r="N52" s="9"/>
      <c r="O52" s="9"/>
      <c r="P52" s="6"/>
      <c r="Q52" s="9"/>
      <c r="R52" s="9"/>
      <c r="S52" s="43"/>
      <c r="T52" s="9"/>
      <c r="U52" s="9"/>
      <c r="V52" s="1" t="s">
        <v>1</v>
      </c>
    </row>
    <row r="53" spans="1:25" ht="16" x14ac:dyDescent="0.2">
      <c r="A53" s="29"/>
      <c r="B53">
        <v>69</v>
      </c>
      <c r="C53" t="s">
        <v>52</v>
      </c>
      <c r="D53" t="s">
        <v>132</v>
      </c>
      <c r="E53"/>
      <c r="F53" t="s">
        <v>126</v>
      </c>
      <c r="G53" t="s">
        <v>119</v>
      </c>
      <c r="H53" s="25">
        <v>27.712499999999999</v>
      </c>
      <c r="I53" s="25">
        <v>14.6174965</v>
      </c>
      <c r="J53" s="25">
        <v>52.538580000000003</v>
      </c>
      <c r="K53" s="25">
        <v>16.994871139526367</v>
      </c>
      <c r="L53" s="25">
        <v>16.873396</v>
      </c>
      <c r="M53" s="25">
        <v>0.10821448</v>
      </c>
      <c r="N53" s="9"/>
      <c r="O53" s="9"/>
      <c r="P53" s="6"/>
      <c r="Q53" s="9"/>
      <c r="R53" s="9"/>
      <c r="S53" s="43"/>
      <c r="T53" s="9"/>
      <c r="U53" s="9"/>
      <c r="V53" s="1" t="s">
        <v>1</v>
      </c>
    </row>
    <row r="54" spans="1:25" ht="16" x14ac:dyDescent="0.2">
      <c r="A54" s="29"/>
      <c r="B54">
        <v>9</v>
      </c>
      <c r="C54" t="s">
        <v>56</v>
      </c>
      <c r="D54" t="s">
        <v>132</v>
      </c>
      <c r="E54"/>
      <c r="F54" t="s">
        <v>123</v>
      </c>
      <c r="G54" t="s">
        <v>119</v>
      </c>
      <c r="H54" t="s">
        <v>1</v>
      </c>
      <c r="I54" t="s">
        <v>1</v>
      </c>
      <c r="J54" t="s">
        <v>1</v>
      </c>
      <c r="K54" s="25">
        <v>9.5785198211669922</v>
      </c>
      <c r="L54" s="25">
        <v>9.9209739999999993</v>
      </c>
      <c r="M54" s="25">
        <v>0.56544064999999999</v>
      </c>
      <c r="N54" s="9"/>
      <c r="O54" s="9"/>
      <c r="P54" s="6"/>
      <c r="Q54" s="9"/>
      <c r="R54" s="9"/>
      <c r="S54" s="43"/>
      <c r="T54" s="9"/>
      <c r="U54" s="9"/>
    </row>
    <row r="55" spans="1:25" ht="16" x14ac:dyDescent="0.2">
      <c r="A55" s="29"/>
      <c r="B55">
        <v>21</v>
      </c>
      <c r="C55" t="s">
        <v>55</v>
      </c>
      <c r="D55" t="s">
        <v>132</v>
      </c>
      <c r="E55"/>
      <c r="F55" t="s">
        <v>123</v>
      </c>
      <c r="G55" t="s">
        <v>119</v>
      </c>
      <c r="H55" t="s">
        <v>1</v>
      </c>
      <c r="I55" t="s">
        <v>1</v>
      </c>
      <c r="J55" t="s">
        <v>1</v>
      </c>
      <c r="K55" s="25">
        <v>10.573622703552246</v>
      </c>
      <c r="L55" s="25">
        <v>9.9209739999999993</v>
      </c>
      <c r="M55" s="25">
        <v>0.56544064999999999</v>
      </c>
      <c r="N55" s="9"/>
      <c r="O55" s="6"/>
      <c r="P55" s="6"/>
      <c r="Q55" s="6"/>
      <c r="R55" s="6"/>
      <c r="S55" s="44"/>
      <c r="T55" s="6"/>
      <c r="U55" s="6"/>
    </row>
    <row r="56" spans="1:25" s="10" customFormat="1" ht="16" x14ac:dyDescent="0.2">
      <c r="A56" s="30"/>
      <c r="B56">
        <v>33</v>
      </c>
      <c r="C56" t="s">
        <v>54</v>
      </c>
      <c r="D56" t="s">
        <v>132</v>
      </c>
      <c r="E56"/>
      <c r="F56" t="s">
        <v>123</v>
      </c>
      <c r="G56" t="s">
        <v>119</v>
      </c>
      <c r="H56" t="s">
        <v>1</v>
      </c>
      <c r="I56" t="s">
        <v>1</v>
      </c>
      <c r="J56" t="s">
        <v>1</v>
      </c>
      <c r="K56" s="25">
        <v>9.61077880859375</v>
      </c>
      <c r="L56" s="25">
        <v>9.9209739999999993</v>
      </c>
      <c r="M56" s="25">
        <v>0.56544064999999999</v>
      </c>
      <c r="N56" s="41"/>
      <c r="O56" s="12"/>
      <c r="P56" s="12"/>
      <c r="Q56" s="12"/>
      <c r="R56" s="12"/>
      <c r="S56" s="45"/>
      <c r="T56" s="12"/>
      <c r="U56" s="12"/>
    </row>
    <row r="57" spans="1:25" s="13" customFormat="1" ht="16" x14ac:dyDescent="0.2">
      <c r="A57" s="27" t="s">
        <v>142</v>
      </c>
      <c r="B57">
        <v>46</v>
      </c>
      <c r="C57" t="s">
        <v>40</v>
      </c>
      <c r="D57" t="s">
        <v>129</v>
      </c>
      <c r="E57"/>
      <c r="F57" t="s">
        <v>126</v>
      </c>
      <c r="G57" t="s">
        <v>119</v>
      </c>
      <c r="H57" s="25">
        <v>28.708178</v>
      </c>
      <c r="I57" s="25">
        <v>26.500349</v>
      </c>
      <c r="J57" s="25">
        <v>31.099947</v>
      </c>
      <c r="K57" s="25">
        <v>16.116765975952148</v>
      </c>
      <c r="L57" s="25">
        <v>16.188165999999999</v>
      </c>
      <c r="M57" s="25">
        <v>6.1835352000000003E-2</v>
      </c>
      <c r="N57" s="9">
        <f t="shared" ref="N57" si="54">L57-L60</f>
        <v>6.9014949999999988</v>
      </c>
      <c r="O57" s="9">
        <f t="shared" ref="O57" si="55">SQRT(M57^2+M60^2)</f>
        <v>7.2022278129197842E-2</v>
      </c>
      <c r="P57" s="9">
        <f t="shared" ref="P57:P63" si="56">P$3</f>
        <v>11.744887</v>
      </c>
      <c r="Q57" s="9">
        <f t="shared" ref="Q57" si="57">N57-P57</f>
        <v>-4.8433920000000015</v>
      </c>
      <c r="R57" s="9">
        <f t="shared" ref="R57" si="58">O57</f>
        <v>7.2022278129197842E-2</v>
      </c>
      <c r="S57" s="43">
        <f t="shared" ref="S57" si="59">2^(-Q57)</f>
        <v>28.708220466193875</v>
      </c>
      <c r="T57" s="9">
        <v>7.2022278129197842E-2</v>
      </c>
      <c r="U57" s="9">
        <f t="shared" ref="U57" si="60">LOG(S57,2)</f>
        <v>4.8433920000000015</v>
      </c>
    </row>
    <row r="58" spans="1:25" ht="16" x14ac:dyDescent="0.2">
      <c r="A58" s="29"/>
      <c r="B58">
        <v>58</v>
      </c>
      <c r="C58" t="s">
        <v>47</v>
      </c>
      <c r="D58" t="s">
        <v>129</v>
      </c>
      <c r="E58"/>
      <c r="F58" t="s">
        <v>126</v>
      </c>
      <c r="G58" t="s">
        <v>119</v>
      </c>
      <c r="H58" s="25">
        <v>28.708178</v>
      </c>
      <c r="I58" s="25">
        <v>26.500349</v>
      </c>
      <c r="J58" s="25">
        <v>31.099947</v>
      </c>
      <c r="K58" s="25">
        <v>16.223672866821289</v>
      </c>
      <c r="L58" s="25">
        <v>16.188165999999999</v>
      </c>
      <c r="M58" s="25">
        <v>6.1835352000000003E-2</v>
      </c>
      <c r="N58" s="9"/>
      <c r="O58" s="9"/>
      <c r="P58" s="6"/>
      <c r="Q58" s="9"/>
      <c r="R58" s="9"/>
      <c r="S58" s="43"/>
      <c r="T58" s="9"/>
      <c r="U58" s="9"/>
    </row>
    <row r="59" spans="1:25" ht="16" x14ac:dyDescent="0.2">
      <c r="A59" s="29"/>
      <c r="B59">
        <v>70</v>
      </c>
      <c r="C59" t="s">
        <v>46</v>
      </c>
      <c r="D59" t="s">
        <v>129</v>
      </c>
      <c r="E59"/>
      <c r="F59" t="s">
        <v>126</v>
      </c>
      <c r="G59" t="s">
        <v>119</v>
      </c>
      <c r="H59" s="25">
        <v>28.708178</v>
      </c>
      <c r="I59" s="25">
        <v>26.500349</v>
      </c>
      <c r="J59" s="25">
        <v>31.099947</v>
      </c>
      <c r="K59" s="25">
        <v>16.224061965942383</v>
      </c>
      <c r="L59" s="25">
        <v>16.188165999999999</v>
      </c>
      <c r="M59" s="25">
        <v>6.1835352000000003E-2</v>
      </c>
      <c r="N59" s="9"/>
      <c r="O59" s="9"/>
      <c r="P59" s="6"/>
      <c r="Q59" s="9"/>
      <c r="R59" s="9"/>
      <c r="S59" s="43"/>
      <c r="T59" s="9"/>
      <c r="U59" s="9"/>
    </row>
    <row r="60" spans="1:25" ht="16" x14ac:dyDescent="0.2">
      <c r="A60" s="29"/>
      <c r="B60">
        <v>10</v>
      </c>
      <c r="C60" t="s">
        <v>50</v>
      </c>
      <c r="D60" t="s">
        <v>129</v>
      </c>
      <c r="E60"/>
      <c r="F60" t="s">
        <v>123</v>
      </c>
      <c r="G60" t="s">
        <v>119</v>
      </c>
      <c r="H60" t="s">
        <v>1</v>
      </c>
      <c r="I60" t="s">
        <v>1</v>
      </c>
      <c r="J60" t="s">
        <v>1</v>
      </c>
      <c r="K60" s="25">
        <v>9.322880744934082</v>
      </c>
      <c r="L60" s="25">
        <v>9.2866710000000001</v>
      </c>
      <c r="M60" s="25">
        <v>3.6926924999999999E-2</v>
      </c>
      <c r="N60" s="9"/>
      <c r="O60" s="9"/>
      <c r="P60" s="6"/>
      <c r="Q60" s="9"/>
      <c r="R60" s="9"/>
      <c r="S60" s="43"/>
      <c r="T60" s="9"/>
      <c r="U60" s="9"/>
      <c r="V60" s="1" t="s">
        <v>1</v>
      </c>
      <c r="W60" s="5"/>
      <c r="X60" s="5"/>
      <c r="Y60" s="5"/>
    </row>
    <row r="61" spans="1:25" ht="16" x14ac:dyDescent="0.2">
      <c r="A61" s="29"/>
      <c r="B61">
        <v>22</v>
      </c>
      <c r="C61" t="s">
        <v>49</v>
      </c>
      <c r="D61" t="s">
        <v>129</v>
      </c>
      <c r="E61"/>
      <c r="F61" t="s">
        <v>123</v>
      </c>
      <c r="G61" t="s">
        <v>119</v>
      </c>
      <c r="H61" t="s">
        <v>1</v>
      </c>
      <c r="I61" t="s">
        <v>1</v>
      </c>
      <c r="J61" t="s">
        <v>1</v>
      </c>
      <c r="K61" s="25">
        <v>9.2880640029907227</v>
      </c>
      <c r="L61" s="25">
        <v>9.2866710000000001</v>
      </c>
      <c r="M61" s="25">
        <v>3.6926924999999999E-2</v>
      </c>
      <c r="N61" s="9"/>
      <c r="O61" s="6"/>
      <c r="P61" s="6"/>
      <c r="Q61" s="6"/>
      <c r="R61" s="6"/>
      <c r="S61" s="44"/>
      <c r="T61" s="6"/>
      <c r="U61" s="6"/>
      <c r="V61" s="1" t="s">
        <v>1</v>
      </c>
      <c r="W61" s="5"/>
      <c r="X61" s="5"/>
      <c r="Y61" s="5"/>
    </row>
    <row r="62" spans="1:25" s="10" customFormat="1" ht="16" x14ac:dyDescent="0.2">
      <c r="A62" s="30"/>
      <c r="B62">
        <v>34</v>
      </c>
      <c r="C62" t="s">
        <v>48</v>
      </c>
      <c r="D62" t="s">
        <v>129</v>
      </c>
      <c r="E62"/>
      <c r="F62" t="s">
        <v>123</v>
      </c>
      <c r="G62" t="s">
        <v>119</v>
      </c>
      <c r="H62" t="s">
        <v>1</v>
      </c>
      <c r="I62" t="s">
        <v>1</v>
      </c>
      <c r="J62" t="s">
        <v>1</v>
      </c>
      <c r="K62" s="25">
        <v>9.2490663528442383</v>
      </c>
      <c r="L62" s="25">
        <v>9.2866710000000001</v>
      </c>
      <c r="M62" s="25">
        <v>3.6926924999999999E-2</v>
      </c>
      <c r="N62" s="41"/>
      <c r="O62" s="12"/>
      <c r="P62" s="12"/>
      <c r="Q62" s="12"/>
      <c r="R62" s="12"/>
      <c r="S62" s="45"/>
      <c r="T62" s="12"/>
      <c r="U62" s="12"/>
      <c r="V62" s="10" t="s">
        <v>1</v>
      </c>
      <c r="W62" s="11"/>
      <c r="X62" s="11"/>
      <c r="Y62" s="11"/>
    </row>
    <row r="63" spans="1:25" s="13" customFormat="1" ht="16" x14ac:dyDescent="0.2">
      <c r="A63" s="27" t="s">
        <v>143</v>
      </c>
      <c r="B63">
        <v>47</v>
      </c>
      <c r="C63" t="s">
        <v>5</v>
      </c>
      <c r="D63" t="s">
        <v>131</v>
      </c>
      <c r="E63"/>
      <c r="F63" t="s">
        <v>126</v>
      </c>
      <c r="G63" t="s">
        <v>119</v>
      </c>
      <c r="H63" s="25">
        <v>30.338553999999998</v>
      </c>
      <c r="I63" s="25">
        <v>26.588370999999999</v>
      </c>
      <c r="J63" s="25">
        <v>34.617686999999997</v>
      </c>
      <c r="K63" s="25">
        <v>18.525276184082031</v>
      </c>
      <c r="L63" s="25">
        <v>18.572247000000001</v>
      </c>
      <c r="M63" s="25">
        <v>0.10044767</v>
      </c>
      <c r="N63" s="9">
        <f t="shared" ref="N63" si="61">L63-L66</f>
        <v>6.8218050000000012</v>
      </c>
      <c r="O63" s="9">
        <f t="shared" ref="O63" si="62">SQRT(M63^2+M66^2)</f>
        <v>0.11875183302473188</v>
      </c>
      <c r="P63" s="9">
        <f t="shared" si="56"/>
        <v>11.744887</v>
      </c>
      <c r="Q63" s="9">
        <f t="shared" ref="Q63" si="63">N63-P63</f>
        <v>-4.9230819999999991</v>
      </c>
      <c r="R63" s="9">
        <f t="shared" ref="R63" si="64">O63</f>
        <v>0.11875183302473188</v>
      </c>
      <c r="S63" s="43">
        <f t="shared" ref="S63" si="65">2^(-Q63)</f>
        <v>30.338587221820145</v>
      </c>
      <c r="T63" s="9">
        <v>0.11875183302473188</v>
      </c>
      <c r="U63" s="9">
        <f t="shared" ref="U63" si="66">LOG(S63,2)</f>
        <v>4.9230819999999991</v>
      </c>
    </row>
    <row r="64" spans="1:25" ht="16" x14ac:dyDescent="0.2">
      <c r="A64" s="29"/>
      <c r="B64">
        <v>59</v>
      </c>
      <c r="C64" t="s">
        <v>14</v>
      </c>
      <c r="D64" t="s">
        <v>131</v>
      </c>
      <c r="E64"/>
      <c r="F64" t="s">
        <v>126</v>
      </c>
      <c r="G64" t="s">
        <v>119</v>
      </c>
      <c r="H64" s="25">
        <v>30.338553999999998</v>
      </c>
      <c r="I64" s="25">
        <v>26.588370999999999</v>
      </c>
      <c r="J64" s="25">
        <v>34.617686999999997</v>
      </c>
      <c r="K64" s="25">
        <v>18.503889083862305</v>
      </c>
      <c r="L64" s="25">
        <v>18.572247000000001</v>
      </c>
      <c r="M64" s="25">
        <v>0.10044767</v>
      </c>
      <c r="N64" s="9"/>
      <c r="O64" s="9"/>
      <c r="P64" s="6"/>
      <c r="Q64" s="9"/>
      <c r="R64" s="9"/>
      <c r="S64" s="43"/>
      <c r="T64" s="9"/>
      <c r="U64" s="9"/>
    </row>
    <row r="65" spans="1:25" ht="16" x14ac:dyDescent="0.2">
      <c r="A65" s="29"/>
      <c r="B65">
        <v>71</v>
      </c>
      <c r="C65" t="s">
        <v>13</v>
      </c>
      <c r="D65" t="s">
        <v>131</v>
      </c>
      <c r="E65"/>
      <c r="F65" t="s">
        <v>126</v>
      </c>
      <c r="G65" t="s">
        <v>119</v>
      </c>
      <c r="H65" s="25">
        <v>30.338553999999998</v>
      </c>
      <c r="I65" s="25">
        <v>26.588370999999999</v>
      </c>
      <c r="J65" s="25">
        <v>34.617686999999997</v>
      </c>
      <c r="K65" s="25">
        <v>18.68757438659668</v>
      </c>
      <c r="L65" s="25">
        <v>18.572247000000001</v>
      </c>
      <c r="M65" s="25">
        <v>0.10044767</v>
      </c>
      <c r="N65" s="9"/>
      <c r="O65" s="9"/>
      <c r="P65" s="6"/>
      <c r="Q65" s="9"/>
      <c r="R65" s="9"/>
      <c r="S65" s="43"/>
      <c r="T65" s="9"/>
      <c r="U65" s="9"/>
    </row>
    <row r="66" spans="1:25" ht="16" x14ac:dyDescent="0.2">
      <c r="A66" s="29"/>
      <c r="B66">
        <v>11</v>
      </c>
      <c r="C66" t="s">
        <v>17</v>
      </c>
      <c r="D66" t="s">
        <v>131</v>
      </c>
      <c r="E66"/>
      <c r="F66" t="s">
        <v>123</v>
      </c>
      <c r="G66" t="s">
        <v>119</v>
      </c>
      <c r="H66" t="s">
        <v>1</v>
      </c>
      <c r="I66" t="s">
        <v>1</v>
      </c>
      <c r="J66" t="s">
        <v>1</v>
      </c>
      <c r="K66" s="25">
        <v>11.749762535095215</v>
      </c>
      <c r="L66" s="25">
        <v>11.750442</v>
      </c>
      <c r="M66" s="25">
        <v>6.3342430000000005E-2</v>
      </c>
      <c r="N66" s="9"/>
      <c r="O66" s="9"/>
      <c r="P66" s="6"/>
      <c r="Q66" s="9"/>
      <c r="R66" s="9"/>
      <c r="S66" s="43"/>
      <c r="T66" s="9"/>
      <c r="U66" s="9"/>
      <c r="V66" s="1" t="s">
        <v>1</v>
      </c>
      <c r="W66" s="5"/>
      <c r="X66" s="5"/>
      <c r="Y66" s="5"/>
    </row>
    <row r="67" spans="1:25" ht="16" x14ac:dyDescent="0.2">
      <c r="A67" s="29"/>
      <c r="B67">
        <v>23</v>
      </c>
      <c r="C67" t="s">
        <v>16</v>
      </c>
      <c r="D67" t="s">
        <v>131</v>
      </c>
      <c r="E67"/>
      <c r="F67" t="s">
        <v>123</v>
      </c>
      <c r="G67" t="s">
        <v>119</v>
      </c>
      <c r="H67" t="s">
        <v>1</v>
      </c>
      <c r="I67" t="s">
        <v>1</v>
      </c>
      <c r="J67" t="s">
        <v>1</v>
      </c>
      <c r="K67" s="25">
        <v>11.687439918518066</v>
      </c>
      <c r="L67" s="25">
        <v>11.750442</v>
      </c>
      <c r="M67" s="25">
        <v>6.3342430000000005E-2</v>
      </c>
      <c r="N67" s="9"/>
      <c r="O67" s="6"/>
      <c r="P67" s="6"/>
      <c r="Q67" s="6"/>
      <c r="R67" s="6"/>
      <c r="S67" s="44"/>
      <c r="T67" s="6"/>
      <c r="U67" s="6"/>
      <c r="V67" s="1" t="s">
        <v>1</v>
      </c>
      <c r="W67" s="5"/>
      <c r="X67" s="5"/>
      <c r="Y67" s="5"/>
    </row>
    <row r="68" spans="1:25" s="10" customFormat="1" ht="16" x14ac:dyDescent="0.2">
      <c r="A68" s="30"/>
      <c r="B68">
        <v>35</v>
      </c>
      <c r="C68" t="s">
        <v>15</v>
      </c>
      <c r="D68" t="s">
        <v>131</v>
      </c>
      <c r="E68"/>
      <c r="F68" t="s">
        <v>123</v>
      </c>
      <c r="G68" t="s">
        <v>119</v>
      </c>
      <c r="H68" t="s">
        <v>1</v>
      </c>
      <c r="I68" t="s">
        <v>1</v>
      </c>
      <c r="J68" t="s">
        <v>1</v>
      </c>
      <c r="K68" s="25">
        <v>11.814119338989258</v>
      </c>
      <c r="L68" s="25">
        <v>11.750442</v>
      </c>
      <c r="M68" s="25">
        <v>6.3342430000000005E-2</v>
      </c>
      <c r="N68" s="41"/>
      <c r="O68" s="12"/>
      <c r="P68" s="12"/>
      <c r="Q68" s="12"/>
      <c r="R68" s="12"/>
      <c r="S68" s="45"/>
      <c r="T68" s="12"/>
      <c r="U68" s="12"/>
      <c r="V68" s="10" t="s">
        <v>1</v>
      </c>
      <c r="W68" s="11"/>
      <c r="X68" s="11"/>
      <c r="Y68" s="11"/>
    </row>
    <row r="69" spans="1:25" ht="16" x14ac:dyDescent="0.2">
      <c r="A69" s="2" t="s">
        <v>110</v>
      </c>
      <c r="B69">
        <v>85</v>
      </c>
      <c r="C69" t="s">
        <v>122</v>
      </c>
      <c r="D69" t="s">
        <v>110</v>
      </c>
      <c r="E69"/>
      <c r="F69" t="s">
        <v>123</v>
      </c>
      <c r="G69" t="s">
        <v>119</v>
      </c>
      <c r="H69" t="s">
        <v>1</v>
      </c>
      <c r="I69" t="s">
        <v>1</v>
      </c>
      <c r="J69" t="s">
        <v>1</v>
      </c>
      <c r="K69" t="s">
        <v>111</v>
      </c>
      <c r="L69" t="s">
        <v>1</v>
      </c>
      <c r="M69" t="s">
        <v>1</v>
      </c>
      <c r="N69" t="s">
        <v>1</v>
      </c>
      <c r="O69" t="s">
        <v>1</v>
      </c>
      <c r="P69" t="s">
        <v>1</v>
      </c>
      <c r="Q69" t="s">
        <v>1</v>
      </c>
    </row>
    <row r="70" spans="1:25" ht="16" x14ac:dyDescent="0.2">
      <c r="B70">
        <v>86</v>
      </c>
      <c r="C70" t="s">
        <v>124</v>
      </c>
      <c r="D70" t="s">
        <v>110</v>
      </c>
      <c r="E70"/>
      <c r="F70" t="s">
        <v>123</v>
      </c>
      <c r="G70" t="s">
        <v>119</v>
      </c>
      <c r="H70" t="s">
        <v>1</v>
      </c>
      <c r="I70" t="s">
        <v>1</v>
      </c>
      <c r="J70" t="s">
        <v>1</v>
      </c>
      <c r="K70" t="s">
        <v>111</v>
      </c>
      <c r="L70" t="s">
        <v>1</v>
      </c>
      <c r="M70" t="s">
        <v>1</v>
      </c>
      <c r="N70" t="s">
        <v>1</v>
      </c>
      <c r="O70" t="s">
        <v>1</v>
      </c>
      <c r="P70" t="s">
        <v>1</v>
      </c>
      <c r="Q70" t="s">
        <v>1</v>
      </c>
    </row>
    <row r="71" spans="1:25" ht="16" x14ac:dyDescent="0.2">
      <c r="B71">
        <v>87</v>
      </c>
      <c r="C71" t="s">
        <v>125</v>
      </c>
      <c r="D71" t="s">
        <v>110</v>
      </c>
      <c r="E71"/>
      <c r="F71" t="s">
        <v>123</v>
      </c>
      <c r="G71" t="s">
        <v>119</v>
      </c>
      <c r="H71" t="s">
        <v>1</v>
      </c>
      <c r="I71" t="s">
        <v>1</v>
      </c>
      <c r="J71" t="s">
        <v>1</v>
      </c>
      <c r="K71" s="25">
        <v>39.966011047363281</v>
      </c>
      <c r="L71" t="s">
        <v>1</v>
      </c>
      <c r="M71" t="s">
        <v>1</v>
      </c>
      <c r="N71" t="s">
        <v>1</v>
      </c>
      <c r="O71" t="s">
        <v>1</v>
      </c>
      <c r="P71" t="s">
        <v>1</v>
      </c>
      <c r="Q71" t="s">
        <v>1</v>
      </c>
    </row>
    <row r="72" spans="1:25" ht="16" x14ac:dyDescent="0.2">
      <c r="B72">
        <v>88</v>
      </c>
      <c r="C72" t="s">
        <v>127</v>
      </c>
      <c r="D72" t="s">
        <v>110</v>
      </c>
      <c r="E72"/>
      <c r="F72" t="s">
        <v>126</v>
      </c>
      <c r="G72" t="s">
        <v>119</v>
      </c>
      <c r="H72" t="s">
        <v>1</v>
      </c>
      <c r="I72" t="s">
        <v>1</v>
      </c>
      <c r="J72" t="s">
        <v>1</v>
      </c>
      <c r="K72" t="s">
        <v>111</v>
      </c>
      <c r="L72" t="s">
        <v>1</v>
      </c>
      <c r="M72" t="s">
        <v>1</v>
      </c>
      <c r="N72" t="s">
        <v>1</v>
      </c>
      <c r="O72" t="s">
        <v>1</v>
      </c>
      <c r="P72" t="s">
        <v>1</v>
      </c>
      <c r="Q72" t="s">
        <v>1</v>
      </c>
    </row>
    <row r="73" spans="1:25" ht="16" x14ac:dyDescent="0.2">
      <c r="B73">
        <v>89</v>
      </c>
      <c r="C73" t="s">
        <v>144</v>
      </c>
      <c r="D73" t="s">
        <v>110</v>
      </c>
      <c r="E73"/>
      <c r="F73" t="s">
        <v>126</v>
      </c>
      <c r="G73" t="s">
        <v>119</v>
      </c>
      <c r="H73" t="s">
        <v>1</v>
      </c>
      <c r="I73" t="s">
        <v>1</v>
      </c>
      <c r="J73" t="s">
        <v>1</v>
      </c>
      <c r="K73" t="s">
        <v>111</v>
      </c>
      <c r="L73" t="s">
        <v>1</v>
      </c>
      <c r="M73" t="s">
        <v>1</v>
      </c>
      <c r="N73" t="s">
        <v>1</v>
      </c>
      <c r="O73" t="s">
        <v>1</v>
      </c>
      <c r="P73" t="s">
        <v>1</v>
      </c>
      <c r="Q73" t="s">
        <v>1</v>
      </c>
    </row>
    <row r="74" spans="1:25" ht="16" x14ac:dyDescent="0.2">
      <c r="B74">
        <v>90</v>
      </c>
      <c r="C74" t="s">
        <v>145</v>
      </c>
      <c r="D74" t="s">
        <v>110</v>
      </c>
      <c r="E74"/>
      <c r="F74" t="s">
        <v>126</v>
      </c>
      <c r="G74" t="s">
        <v>119</v>
      </c>
      <c r="H74" t="s">
        <v>1</v>
      </c>
      <c r="I74" t="s">
        <v>1</v>
      </c>
      <c r="J74" t="s">
        <v>1</v>
      </c>
      <c r="K74" t="s">
        <v>111</v>
      </c>
      <c r="L74" t="s">
        <v>1</v>
      </c>
      <c r="M74" t="s">
        <v>1</v>
      </c>
      <c r="N74" t="s">
        <v>1</v>
      </c>
      <c r="O74" t="s">
        <v>1</v>
      </c>
      <c r="P74" t="s">
        <v>1</v>
      </c>
      <c r="Q74" t="s">
        <v>1</v>
      </c>
    </row>
  </sheetData>
  <mergeCells count="2">
    <mergeCell ref="H1:M1"/>
    <mergeCell ref="N1:Q1"/>
  </mergeCells>
  <pageMargins left="0.75" right="0.75" top="1" bottom="1" header="0.5" footer="0.5"/>
  <pageSetup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BD7D4-C933-6745-BBEC-D6B0249ED17F}">
  <dimension ref="A1:AN74"/>
  <sheetViews>
    <sheetView tabSelected="1" topLeftCell="A61" zoomScale="139" zoomScaleNormal="100" workbookViewId="0">
      <selection activeCell="S63" sqref="S63:T63"/>
    </sheetView>
  </sheetViews>
  <sheetFormatPr baseColWidth="10" defaultColWidth="8.83203125" defaultRowHeight="13" x14ac:dyDescent="0.15"/>
  <cols>
    <col min="1" max="1" width="26.6640625" style="2" customWidth="1"/>
    <col min="2" max="3" width="10.5" style="1" customWidth="1"/>
    <col min="4" max="4" width="13.5" style="15" bestFit="1" customWidth="1"/>
    <col min="5" max="5" width="16.6640625" style="1" bestFit="1" customWidth="1"/>
    <col min="6" max="6" width="11.1640625" style="1" bestFit="1" customWidth="1"/>
    <col min="7" max="7" width="11.1640625" style="1" customWidth="1"/>
    <col min="8" max="8" width="10" style="1" customWidth="1"/>
    <col min="9" max="9" width="6.83203125" style="1" customWidth="1"/>
    <col min="10" max="10" width="7.33203125" style="1" customWidth="1"/>
    <col min="11" max="11" width="6.6640625" style="24" bestFit="1" customWidth="1"/>
    <col min="12" max="12" width="7.6640625" style="24" bestFit="1" customWidth="1"/>
    <col min="13" max="13" width="5.6640625" style="15" bestFit="1" customWidth="1"/>
    <col min="14" max="15" width="10.83203125" style="2" customWidth="1"/>
    <col min="16" max="18" width="12.1640625" style="2" customWidth="1"/>
    <col min="19" max="20" width="12.1640625" style="42" customWidth="1"/>
    <col min="21" max="21" width="12.1640625" style="2" customWidth="1"/>
    <col min="22" max="22" width="7.33203125" style="1" bestFit="1" customWidth="1"/>
    <col min="23" max="23" width="12.1640625" style="1" bestFit="1" customWidth="1"/>
    <col min="24" max="24" width="10.1640625" style="1" bestFit="1" customWidth="1"/>
    <col min="25" max="25" width="11.83203125" style="1" bestFit="1" customWidth="1"/>
    <col min="26" max="16384" width="8.83203125" style="1"/>
  </cols>
  <sheetData>
    <row r="1" spans="1:40" x14ac:dyDescent="0.15">
      <c r="H1" s="49" t="s">
        <v>112</v>
      </c>
      <c r="I1" s="49"/>
      <c r="J1" s="49"/>
      <c r="K1" s="49"/>
      <c r="L1" s="49"/>
      <c r="M1" s="49"/>
      <c r="N1" s="50" t="s">
        <v>113</v>
      </c>
      <c r="O1" s="50"/>
      <c r="P1" s="50"/>
      <c r="Q1" s="50"/>
      <c r="R1" s="32"/>
    </row>
    <row r="2" spans="1:40" x14ac:dyDescent="0.15">
      <c r="A2" s="22" t="s">
        <v>97</v>
      </c>
      <c r="B2" s="1" t="s">
        <v>99</v>
      </c>
      <c r="C2" s="1" t="s">
        <v>98</v>
      </c>
      <c r="D2" s="15" t="s">
        <v>121</v>
      </c>
      <c r="E2" s="1" t="s">
        <v>96</v>
      </c>
      <c r="F2" s="1" t="s">
        <v>95</v>
      </c>
      <c r="G2" s="1" t="s">
        <v>100</v>
      </c>
      <c r="H2" s="4" t="s">
        <v>94</v>
      </c>
      <c r="I2" s="1" t="s">
        <v>93</v>
      </c>
      <c r="J2" s="1" t="s">
        <v>92</v>
      </c>
      <c r="K2" s="24" t="s">
        <v>91</v>
      </c>
      <c r="L2" s="24" t="s">
        <v>90</v>
      </c>
      <c r="M2" s="15" t="s">
        <v>89</v>
      </c>
      <c r="N2" s="33" t="s">
        <v>115</v>
      </c>
      <c r="O2" s="2" t="s">
        <v>117</v>
      </c>
      <c r="P2" s="2" t="s">
        <v>116</v>
      </c>
      <c r="Q2" s="33" t="s">
        <v>88</v>
      </c>
      <c r="R2" s="2" t="s">
        <v>118</v>
      </c>
      <c r="S2" s="42" t="s">
        <v>87</v>
      </c>
      <c r="T2" s="42" t="s">
        <v>118</v>
      </c>
      <c r="U2" s="2" t="s">
        <v>86</v>
      </c>
      <c r="V2" s="1" t="s">
        <v>85</v>
      </c>
      <c r="W2" s="1" t="s">
        <v>84</v>
      </c>
      <c r="X2" s="1" t="s">
        <v>83</v>
      </c>
      <c r="Y2" s="1" t="s">
        <v>82</v>
      </c>
    </row>
    <row r="3" spans="1:40" ht="16" x14ac:dyDescent="0.2">
      <c r="A3" s="2" t="s">
        <v>133</v>
      </c>
      <c r="B3">
        <v>37</v>
      </c>
      <c r="C3" t="s">
        <v>45</v>
      </c>
      <c r="D3" t="s">
        <v>0</v>
      </c>
      <c r="E3"/>
      <c r="F3" t="s">
        <v>126</v>
      </c>
      <c r="G3" t="s">
        <v>119</v>
      </c>
      <c r="H3" s="25">
        <v>1</v>
      </c>
      <c r="I3" s="25">
        <v>0.71936140000000004</v>
      </c>
      <c r="J3" s="25">
        <v>1.3901218</v>
      </c>
      <c r="K3" s="25">
        <v>19.587385177612305</v>
      </c>
      <c r="L3" s="25">
        <v>19.608350000000002</v>
      </c>
      <c r="M3" s="25">
        <v>0.13618346000000001</v>
      </c>
      <c r="N3" s="9">
        <f>L3-L6</f>
        <v>11.613201000000002</v>
      </c>
      <c r="O3" s="9">
        <f>SQRT(M3^2+M6^2)</f>
        <v>0.29645464817406997</v>
      </c>
      <c r="P3" s="18">
        <f>N3</f>
        <v>11.613201000000002</v>
      </c>
      <c r="Q3" s="9">
        <f>N3-P3</f>
        <v>0</v>
      </c>
      <c r="R3" s="9">
        <f>O3</f>
        <v>0.29645464817406997</v>
      </c>
      <c r="S3" s="43">
        <f>2^(-Q3)</f>
        <v>1</v>
      </c>
      <c r="T3" s="43">
        <v>0.29645464817406997</v>
      </c>
      <c r="U3" s="9">
        <f t="shared" ref="U3" si="0">LOG(S3,2)</f>
        <v>0</v>
      </c>
    </row>
    <row r="4" spans="1:40" ht="16" x14ac:dyDescent="0.2">
      <c r="B4">
        <v>49</v>
      </c>
      <c r="C4" t="s">
        <v>78</v>
      </c>
      <c r="D4" t="s">
        <v>0</v>
      </c>
      <c r="E4"/>
      <c r="F4" t="s">
        <v>126</v>
      </c>
      <c r="G4" t="s">
        <v>119</v>
      </c>
      <c r="H4" s="25">
        <v>1</v>
      </c>
      <c r="I4" s="25">
        <v>0.71936140000000004</v>
      </c>
      <c r="J4" s="25">
        <v>1.3901218</v>
      </c>
      <c r="K4" s="25">
        <v>19.753799438476562</v>
      </c>
      <c r="L4" s="25">
        <v>19.608350000000002</v>
      </c>
      <c r="M4" s="25">
        <v>0.13618346000000001</v>
      </c>
      <c r="N4" s="9"/>
      <c r="O4" s="9"/>
      <c r="P4" s="9"/>
      <c r="Q4" s="9"/>
      <c r="R4" s="9"/>
      <c r="S4" s="43"/>
      <c r="T4" s="43"/>
      <c r="U4" s="9"/>
    </row>
    <row r="5" spans="1:40" ht="16" x14ac:dyDescent="0.2">
      <c r="B5">
        <v>61</v>
      </c>
      <c r="C5" t="s">
        <v>77</v>
      </c>
      <c r="D5" t="s">
        <v>0</v>
      </c>
      <c r="E5"/>
      <c r="F5" t="s">
        <v>126</v>
      </c>
      <c r="G5" t="s">
        <v>119</v>
      </c>
      <c r="H5" s="25">
        <v>1</v>
      </c>
      <c r="I5" s="25">
        <v>0.71936140000000004</v>
      </c>
      <c r="J5" s="25">
        <v>1.3901218</v>
      </c>
      <c r="K5" s="25">
        <v>19.483863830566406</v>
      </c>
      <c r="L5" s="25">
        <v>19.608350000000002</v>
      </c>
      <c r="M5" s="25">
        <v>0.13618346000000001</v>
      </c>
      <c r="N5" s="9"/>
      <c r="O5" s="9"/>
      <c r="P5" s="9"/>
      <c r="Q5" s="9"/>
      <c r="R5" s="9"/>
      <c r="S5" s="43"/>
      <c r="T5" s="43"/>
      <c r="U5" s="9"/>
    </row>
    <row r="6" spans="1:40" ht="16" x14ac:dyDescent="0.2">
      <c r="B6">
        <v>1</v>
      </c>
      <c r="C6" t="s">
        <v>81</v>
      </c>
      <c r="D6" t="s">
        <v>0</v>
      </c>
      <c r="E6"/>
      <c r="F6" t="s">
        <v>123</v>
      </c>
      <c r="G6" t="s">
        <v>119</v>
      </c>
      <c r="H6" t="s">
        <v>1</v>
      </c>
      <c r="I6" t="s">
        <v>1</v>
      </c>
      <c r="J6" t="s">
        <v>1</v>
      </c>
      <c r="K6" s="25">
        <v>7.9142470359802246</v>
      </c>
      <c r="L6" s="25">
        <v>7.9951489999999996</v>
      </c>
      <c r="M6" s="25">
        <v>0.2633238</v>
      </c>
      <c r="N6" s="9"/>
      <c r="O6" s="9"/>
      <c r="P6" s="9"/>
      <c r="Q6" s="9"/>
      <c r="R6" s="9"/>
      <c r="S6" s="43"/>
      <c r="T6" s="43"/>
      <c r="U6" s="9"/>
      <c r="V6" s="1" t="s">
        <v>1</v>
      </c>
    </row>
    <row r="7" spans="1:40" ht="16" x14ac:dyDescent="0.2">
      <c r="B7">
        <v>13</v>
      </c>
      <c r="C7" t="s">
        <v>80</v>
      </c>
      <c r="D7" t="s">
        <v>0</v>
      </c>
      <c r="E7"/>
      <c r="F7" t="s">
        <v>123</v>
      </c>
      <c r="G7" t="s">
        <v>119</v>
      </c>
      <c r="H7" t="s">
        <v>1</v>
      </c>
      <c r="I7" t="s">
        <v>1</v>
      </c>
      <c r="J7" t="s">
        <v>1</v>
      </c>
      <c r="K7" s="25">
        <v>8.2894315719604492</v>
      </c>
      <c r="L7" s="25">
        <v>7.9951489999999996</v>
      </c>
      <c r="M7" s="25">
        <v>0.2633238</v>
      </c>
      <c r="N7" s="9"/>
      <c r="O7" s="6"/>
      <c r="P7" s="6"/>
      <c r="Q7" s="6"/>
      <c r="R7" s="6"/>
      <c r="S7" s="44"/>
      <c r="T7" s="44"/>
      <c r="U7" s="6"/>
      <c r="V7" s="1" t="s">
        <v>1</v>
      </c>
      <c r="W7" s="5"/>
      <c r="X7" s="5"/>
      <c r="Y7" s="5"/>
    </row>
    <row r="8" spans="1:40" ht="16" x14ac:dyDescent="0.2">
      <c r="B8">
        <v>25</v>
      </c>
      <c r="C8" t="s">
        <v>79</v>
      </c>
      <c r="D8" t="s">
        <v>0</v>
      </c>
      <c r="E8"/>
      <c r="F8" t="s">
        <v>123</v>
      </c>
      <c r="G8" t="s">
        <v>119</v>
      </c>
      <c r="H8" t="s">
        <v>1</v>
      </c>
      <c r="I8" t="s">
        <v>1</v>
      </c>
      <c r="J8" t="s">
        <v>1</v>
      </c>
      <c r="K8" s="25">
        <v>7.7817678451538086</v>
      </c>
      <c r="L8" s="25">
        <v>7.9951489999999996</v>
      </c>
      <c r="M8" s="25">
        <v>0.2633238</v>
      </c>
      <c r="N8" s="9"/>
      <c r="O8" s="6"/>
      <c r="P8" s="6"/>
      <c r="Q8" s="6"/>
      <c r="R8" s="6"/>
      <c r="S8" s="44"/>
      <c r="T8" s="44"/>
      <c r="U8" s="6"/>
      <c r="V8" s="1" t="s">
        <v>1</v>
      </c>
      <c r="W8" s="5"/>
      <c r="X8" s="5"/>
      <c r="Y8" s="5"/>
    </row>
    <row r="9" spans="1:40" s="13" customFormat="1" ht="16" x14ac:dyDescent="0.2">
      <c r="A9" s="27" t="s">
        <v>120</v>
      </c>
      <c r="B9">
        <v>38</v>
      </c>
      <c r="C9" t="s">
        <v>42</v>
      </c>
      <c r="D9" t="s">
        <v>70</v>
      </c>
      <c r="E9"/>
      <c r="F9" t="s">
        <v>126</v>
      </c>
      <c r="G9" t="s">
        <v>119</v>
      </c>
      <c r="H9" s="25">
        <v>0.60700480000000001</v>
      </c>
      <c r="I9" s="25">
        <v>0.42882199999999998</v>
      </c>
      <c r="J9" s="25">
        <v>0.85922562999999996</v>
      </c>
      <c r="K9" s="25">
        <v>20.514991760253906</v>
      </c>
      <c r="L9" s="25">
        <v>20.605978</v>
      </c>
      <c r="M9" s="25">
        <v>0.25737929999999998</v>
      </c>
      <c r="N9" s="9">
        <f>L9-L12</f>
        <v>12.333421</v>
      </c>
      <c r="O9" s="9">
        <f>SQRT(M9^2+M12^2)</f>
        <v>0.3127479215395525</v>
      </c>
      <c r="P9" s="9">
        <f>P$3</f>
        <v>11.613201000000002</v>
      </c>
      <c r="Q9" s="9">
        <f t="shared" ref="Q9" si="1">N9-P9</f>
        <v>0.72021999999999764</v>
      </c>
      <c r="R9" s="9">
        <f t="shared" ref="R9" si="2">O9</f>
        <v>0.3127479215395525</v>
      </c>
      <c r="S9" s="43">
        <f t="shared" ref="S9" si="3">2^(-Q9)</f>
        <v>0.60700487152218052</v>
      </c>
      <c r="T9" s="43">
        <v>0.3127479215395525</v>
      </c>
      <c r="U9" s="9">
        <f t="shared" ref="U9" si="4">LOG(S9,2)</f>
        <v>-0.72021999999999775</v>
      </c>
      <c r="V9" s="13" t="s">
        <v>1</v>
      </c>
      <c r="Z9" s="48">
        <f>S3</f>
        <v>1</v>
      </c>
      <c r="AA9" s="48">
        <f>S9</f>
        <v>0.60700487152218052</v>
      </c>
      <c r="AB9" s="48">
        <f>S15</f>
        <v>3.470561272846953</v>
      </c>
      <c r="AC9" s="48">
        <f>S21</f>
        <v>57.014951753933275</v>
      </c>
      <c r="AD9" s="48">
        <f>S27</f>
        <v>25.889334943078431</v>
      </c>
      <c r="AE9" s="48">
        <f>S33</f>
        <v>7.4452484874498106</v>
      </c>
      <c r="AF9" s="48">
        <f>S39</f>
        <v>2.008783383625075</v>
      </c>
      <c r="AG9" s="48">
        <f>S45</f>
        <v>72.674311825068287</v>
      </c>
      <c r="AH9" s="48">
        <f>S51</f>
        <v>40.284920406700031</v>
      </c>
      <c r="AI9" s="48">
        <f>S57</f>
        <v>83.024947480331804</v>
      </c>
      <c r="AJ9" s="48">
        <f>S63</f>
        <v>36.517674749024899</v>
      </c>
      <c r="AK9" s="48">
        <f>S69</f>
        <v>0</v>
      </c>
      <c r="AL9" s="48">
        <f>S75</f>
        <v>0</v>
      </c>
      <c r="AM9" s="48">
        <f>S81</f>
        <v>0</v>
      </c>
      <c r="AN9" s="48">
        <f>S87</f>
        <v>0</v>
      </c>
    </row>
    <row r="10" spans="1:40" ht="16" x14ac:dyDescent="0.2">
      <c r="A10" s="29" t="s">
        <v>134</v>
      </c>
      <c r="B10">
        <v>50</v>
      </c>
      <c r="C10" t="s">
        <v>72</v>
      </c>
      <c r="D10" t="s">
        <v>70</v>
      </c>
      <c r="E10"/>
      <c r="F10" t="s">
        <v>126</v>
      </c>
      <c r="G10" t="s">
        <v>119</v>
      </c>
      <c r="H10" s="25">
        <v>0.60700480000000001</v>
      </c>
      <c r="I10" s="25">
        <v>0.42882199999999998</v>
      </c>
      <c r="J10" s="25">
        <v>0.85922562999999996</v>
      </c>
      <c r="K10" s="25">
        <v>20.896492004394531</v>
      </c>
      <c r="L10" s="25">
        <v>20.605978</v>
      </c>
      <c r="M10" s="25">
        <v>0.25737929999999998</v>
      </c>
      <c r="N10" s="9"/>
      <c r="O10" s="9"/>
      <c r="P10" s="6"/>
      <c r="Q10" s="9"/>
      <c r="R10" s="9"/>
      <c r="S10" s="43"/>
      <c r="T10" s="43"/>
      <c r="U10" s="9"/>
      <c r="V10" s="1" t="s">
        <v>1</v>
      </c>
    </row>
    <row r="11" spans="1:40" ht="16" x14ac:dyDescent="0.2">
      <c r="A11" s="29"/>
      <c r="B11">
        <v>62</v>
      </c>
      <c r="C11" t="s">
        <v>71</v>
      </c>
      <c r="D11" t="s">
        <v>70</v>
      </c>
      <c r="E11"/>
      <c r="F11" t="s">
        <v>126</v>
      </c>
      <c r="G11" t="s">
        <v>119</v>
      </c>
      <c r="H11" s="25">
        <v>0.60700480000000001</v>
      </c>
      <c r="I11" s="25">
        <v>0.42882199999999998</v>
      </c>
      <c r="J11" s="25">
        <v>0.85922562999999996</v>
      </c>
      <c r="K11" s="25">
        <v>20.406450271606445</v>
      </c>
      <c r="L11" s="25">
        <v>20.605978</v>
      </c>
      <c r="M11" s="25">
        <v>0.25737929999999998</v>
      </c>
      <c r="N11" s="9"/>
      <c r="O11" s="9"/>
      <c r="P11" s="6"/>
      <c r="Q11" s="9"/>
      <c r="R11" s="9"/>
      <c r="S11" s="43"/>
      <c r="T11" s="43"/>
      <c r="U11" s="9"/>
      <c r="V11" s="1" t="s">
        <v>1</v>
      </c>
    </row>
    <row r="12" spans="1:40" ht="16" x14ac:dyDescent="0.2">
      <c r="A12" s="29"/>
      <c r="B12">
        <v>2</v>
      </c>
      <c r="C12" t="s">
        <v>75</v>
      </c>
      <c r="D12" t="s">
        <v>70</v>
      </c>
      <c r="E12"/>
      <c r="F12" t="s">
        <v>123</v>
      </c>
      <c r="G12" t="s">
        <v>119</v>
      </c>
      <c r="H12" t="s">
        <v>1</v>
      </c>
      <c r="I12" t="s">
        <v>1</v>
      </c>
      <c r="J12" t="s">
        <v>1</v>
      </c>
      <c r="K12" s="25">
        <v>8.1920957565307617</v>
      </c>
      <c r="L12" s="25">
        <v>8.2725570000000008</v>
      </c>
      <c r="M12" s="25">
        <v>0.17767148999999999</v>
      </c>
      <c r="N12" s="9"/>
      <c r="O12" s="9"/>
      <c r="P12" s="6"/>
      <c r="Q12" s="9"/>
      <c r="R12" s="9"/>
      <c r="S12" s="43"/>
      <c r="T12" s="43"/>
      <c r="U12" s="9"/>
      <c r="V12" s="1" t="s">
        <v>1</v>
      </c>
      <c r="W12" s="5"/>
      <c r="X12" s="5"/>
      <c r="Y12" s="5"/>
    </row>
    <row r="13" spans="1:40" ht="16" x14ac:dyDescent="0.2">
      <c r="A13" s="29"/>
      <c r="B13">
        <v>14</v>
      </c>
      <c r="C13" t="s">
        <v>74</v>
      </c>
      <c r="D13" t="s">
        <v>70</v>
      </c>
      <c r="E13"/>
      <c r="F13" t="s">
        <v>123</v>
      </c>
      <c r="G13" t="s">
        <v>119</v>
      </c>
      <c r="H13" t="s">
        <v>1</v>
      </c>
      <c r="I13" t="s">
        <v>1</v>
      </c>
      <c r="J13" t="s">
        <v>1</v>
      </c>
      <c r="K13" s="25">
        <v>8.4762248992919922</v>
      </c>
      <c r="L13" s="25">
        <v>8.2725570000000008</v>
      </c>
      <c r="M13" s="25">
        <v>0.17767148999999999</v>
      </c>
      <c r="N13" s="9"/>
      <c r="O13" s="6"/>
      <c r="P13" s="6"/>
      <c r="Q13" s="6"/>
      <c r="R13" s="6"/>
      <c r="S13" s="44"/>
      <c r="T13" s="44"/>
      <c r="U13" s="6"/>
      <c r="V13" s="1" t="s">
        <v>1</v>
      </c>
      <c r="W13" s="5"/>
      <c r="X13" s="5"/>
      <c r="Y13" s="5"/>
    </row>
    <row r="14" spans="1:40" s="10" customFormat="1" ht="16" x14ac:dyDescent="0.2">
      <c r="A14" s="30"/>
      <c r="B14">
        <v>26</v>
      </c>
      <c r="C14" t="s">
        <v>73</v>
      </c>
      <c r="D14" t="s">
        <v>70</v>
      </c>
      <c r="E14"/>
      <c r="F14" t="s">
        <v>123</v>
      </c>
      <c r="G14" t="s">
        <v>119</v>
      </c>
      <c r="H14" t="s">
        <v>1</v>
      </c>
      <c r="I14" t="s">
        <v>1</v>
      </c>
      <c r="J14" t="s">
        <v>1</v>
      </c>
      <c r="K14" s="25">
        <v>8.1493511199951172</v>
      </c>
      <c r="L14" s="25">
        <v>8.2725570000000008</v>
      </c>
      <c r="M14" s="25">
        <v>0.17767148999999999</v>
      </c>
      <c r="N14" s="41"/>
      <c r="O14" s="12"/>
      <c r="P14" s="12"/>
      <c r="Q14" s="12"/>
      <c r="R14" s="12"/>
      <c r="S14" s="45"/>
      <c r="T14" s="45"/>
      <c r="U14" s="12"/>
      <c r="V14" s="10" t="s">
        <v>1</v>
      </c>
      <c r="W14" s="11"/>
      <c r="X14" s="11"/>
      <c r="Y14" s="11"/>
    </row>
    <row r="15" spans="1:40" ht="16" x14ac:dyDescent="0.2">
      <c r="A15" s="29" t="s">
        <v>120</v>
      </c>
      <c r="B15">
        <v>39</v>
      </c>
      <c r="C15" t="s">
        <v>7</v>
      </c>
      <c r="D15" t="s">
        <v>34</v>
      </c>
      <c r="E15"/>
      <c r="F15" t="s">
        <v>126</v>
      </c>
      <c r="G15" t="s">
        <v>119</v>
      </c>
      <c r="H15" s="25">
        <v>3.4705583999999998</v>
      </c>
      <c r="I15" s="25">
        <v>2.7343476</v>
      </c>
      <c r="J15" s="25">
        <v>4.4049906999999999</v>
      </c>
      <c r="K15" s="25">
        <v>18.480068206787109</v>
      </c>
      <c r="L15" s="25">
        <v>18.549948000000001</v>
      </c>
      <c r="M15" s="25">
        <v>0.21113269000000001</v>
      </c>
      <c r="N15" s="6">
        <f t="shared" ref="N15" si="5">L15-L18</f>
        <v>9.8180320000000005</v>
      </c>
      <c r="O15" s="6">
        <f t="shared" ref="O15" si="6">SQRT(M15^2+M18^2)</f>
        <v>0.21458213894290476</v>
      </c>
      <c r="P15" s="6">
        <f t="shared" ref="P15" si="7">P$3</f>
        <v>11.613201000000002</v>
      </c>
      <c r="Q15" s="6">
        <f t="shared" ref="Q15" si="8">N15-P15</f>
        <v>-1.7951690000000013</v>
      </c>
      <c r="R15" s="6">
        <f t="shared" ref="R15" si="9">O15</f>
        <v>0.21458213894290476</v>
      </c>
      <c r="S15" s="44">
        <f t="shared" ref="S15" si="10">2^(-Q15)</f>
        <v>3.470561272846953</v>
      </c>
      <c r="T15" s="44">
        <v>0.21458213894290476</v>
      </c>
      <c r="U15" s="6">
        <f t="shared" ref="U15" si="11">LOG(S15,2)</f>
        <v>1.7951690000000013</v>
      </c>
      <c r="V15" s="1" t="s">
        <v>1</v>
      </c>
    </row>
    <row r="16" spans="1:40" ht="16" x14ac:dyDescent="0.2">
      <c r="A16" s="29" t="s">
        <v>135</v>
      </c>
      <c r="B16">
        <v>51</v>
      </c>
      <c r="C16" t="s">
        <v>36</v>
      </c>
      <c r="D16" t="s">
        <v>34</v>
      </c>
      <c r="E16"/>
      <c r="F16" t="s">
        <v>126</v>
      </c>
      <c r="G16" t="s">
        <v>119</v>
      </c>
      <c r="H16" s="25">
        <v>3.4705583999999998</v>
      </c>
      <c r="I16" s="25">
        <v>2.7343476</v>
      </c>
      <c r="J16" s="25">
        <v>4.4049906999999999</v>
      </c>
      <c r="K16" s="25">
        <v>18.787162780761719</v>
      </c>
      <c r="L16" s="25">
        <v>18.549948000000001</v>
      </c>
      <c r="M16" s="25">
        <v>0.21113269000000001</v>
      </c>
      <c r="N16" s="9"/>
      <c r="O16" s="9"/>
      <c r="P16" s="6"/>
      <c r="Q16" s="9"/>
      <c r="R16" s="9"/>
      <c r="S16" s="43"/>
      <c r="T16" s="43"/>
      <c r="U16" s="9"/>
      <c r="V16" s="1" t="s">
        <v>1</v>
      </c>
    </row>
    <row r="17" spans="1:25" ht="16" x14ac:dyDescent="0.2">
      <c r="A17" s="29"/>
      <c r="B17">
        <v>63</v>
      </c>
      <c r="C17" t="s">
        <v>35</v>
      </c>
      <c r="D17" t="s">
        <v>34</v>
      </c>
      <c r="E17"/>
      <c r="F17" t="s">
        <v>126</v>
      </c>
      <c r="G17" t="s">
        <v>119</v>
      </c>
      <c r="H17" s="25">
        <v>3.4705583999999998</v>
      </c>
      <c r="I17" s="25">
        <v>2.7343476</v>
      </c>
      <c r="J17" s="25">
        <v>4.4049906999999999</v>
      </c>
      <c r="K17" s="25">
        <v>18.38261604309082</v>
      </c>
      <c r="L17" s="25">
        <v>18.549948000000001</v>
      </c>
      <c r="M17" s="25">
        <v>0.21113269000000001</v>
      </c>
      <c r="N17" s="9"/>
      <c r="O17" s="9"/>
      <c r="P17" s="6"/>
      <c r="Q17" s="9"/>
      <c r="R17" s="9"/>
      <c r="S17" s="43"/>
      <c r="T17" s="43"/>
      <c r="U17" s="9"/>
      <c r="V17" s="1" t="s">
        <v>1</v>
      </c>
    </row>
    <row r="18" spans="1:25" ht="16" x14ac:dyDescent="0.2">
      <c r="A18" s="29"/>
      <c r="B18">
        <v>3</v>
      </c>
      <c r="C18" t="s">
        <v>39</v>
      </c>
      <c r="D18" t="s">
        <v>34</v>
      </c>
      <c r="E18"/>
      <c r="F18" t="s">
        <v>123</v>
      </c>
      <c r="G18" t="s">
        <v>119</v>
      </c>
      <c r="H18" t="s">
        <v>1</v>
      </c>
      <c r="I18" t="s">
        <v>1</v>
      </c>
      <c r="J18" t="s">
        <v>1</v>
      </c>
      <c r="K18" s="25">
        <v>8.7758884429931641</v>
      </c>
      <c r="L18" s="25">
        <v>8.731916</v>
      </c>
      <c r="M18" s="25">
        <v>3.8320772000000003E-2</v>
      </c>
      <c r="N18" s="9"/>
      <c r="O18" s="9"/>
      <c r="P18" s="6"/>
      <c r="Q18" s="9"/>
      <c r="R18" s="9"/>
      <c r="S18" s="43"/>
      <c r="T18" s="43"/>
      <c r="U18" s="9"/>
    </row>
    <row r="19" spans="1:25" ht="16" x14ac:dyDescent="0.2">
      <c r="A19" s="29"/>
      <c r="B19">
        <v>15</v>
      </c>
      <c r="C19" t="s">
        <v>38</v>
      </c>
      <c r="D19" t="s">
        <v>34</v>
      </c>
      <c r="E19"/>
      <c r="F19" t="s">
        <v>123</v>
      </c>
      <c r="G19" t="s">
        <v>119</v>
      </c>
      <c r="H19" t="s">
        <v>1</v>
      </c>
      <c r="I19" t="s">
        <v>1</v>
      </c>
      <c r="J19" t="s">
        <v>1</v>
      </c>
      <c r="K19" s="25">
        <v>8.7142086029052734</v>
      </c>
      <c r="L19" s="25">
        <v>8.731916</v>
      </c>
      <c r="M19" s="25">
        <v>3.8320772000000003E-2</v>
      </c>
      <c r="N19" s="9"/>
      <c r="O19" s="6"/>
      <c r="P19" s="6"/>
      <c r="Q19" s="6"/>
      <c r="R19" s="6"/>
      <c r="S19" s="44"/>
      <c r="T19" s="44"/>
      <c r="U19" s="6"/>
    </row>
    <row r="20" spans="1:25" ht="16" x14ac:dyDescent="0.2">
      <c r="A20" s="29"/>
      <c r="B20">
        <v>27</v>
      </c>
      <c r="C20" t="s">
        <v>37</v>
      </c>
      <c r="D20" t="s">
        <v>34</v>
      </c>
      <c r="E20"/>
      <c r="F20" t="s">
        <v>123</v>
      </c>
      <c r="G20" t="s">
        <v>119</v>
      </c>
      <c r="H20" t="s">
        <v>1</v>
      </c>
      <c r="I20" t="s">
        <v>1</v>
      </c>
      <c r="J20" t="s">
        <v>1</v>
      </c>
      <c r="K20" s="25">
        <v>8.7056512832641602</v>
      </c>
      <c r="L20" s="25">
        <v>8.731916</v>
      </c>
      <c r="M20" s="25">
        <v>3.8320772000000003E-2</v>
      </c>
      <c r="N20" s="9"/>
      <c r="O20" s="6"/>
      <c r="P20" s="6"/>
      <c r="Q20" s="6"/>
      <c r="R20" s="6"/>
      <c r="S20" s="44"/>
      <c r="T20" s="44"/>
      <c r="U20" s="6"/>
    </row>
    <row r="21" spans="1:25" s="13" customFormat="1" ht="16" x14ac:dyDescent="0.2">
      <c r="A21" s="27" t="s">
        <v>136</v>
      </c>
      <c r="B21">
        <v>40</v>
      </c>
      <c r="C21" t="s">
        <v>4</v>
      </c>
      <c r="D21" t="s">
        <v>28</v>
      </c>
      <c r="E21"/>
      <c r="F21" t="s">
        <v>126</v>
      </c>
      <c r="G21" t="s">
        <v>119</v>
      </c>
      <c r="H21" s="25">
        <v>57.014935000000001</v>
      </c>
      <c r="I21" s="25">
        <v>37.210335000000001</v>
      </c>
      <c r="J21" s="25">
        <v>87.360219999999998</v>
      </c>
      <c r="K21" s="25">
        <v>13.578459739685059</v>
      </c>
      <c r="L21" s="25">
        <v>13.681151</v>
      </c>
      <c r="M21" s="25">
        <v>0.19023585000000001</v>
      </c>
      <c r="N21" s="9">
        <f t="shared" ref="N21" si="12">L21-L24</f>
        <v>5.7799325999999995</v>
      </c>
      <c r="O21" s="9">
        <f t="shared" ref="O21" si="13">SQRT(M21^2+M24^2)</f>
        <v>0.38405723969047129</v>
      </c>
      <c r="P21" s="9">
        <f t="shared" ref="P21" si="14">P$3</f>
        <v>11.613201000000002</v>
      </c>
      <c r="Q21" s="9">
        <f t="shared" ref="Q21" si="15">N21-P21</f>
        <v>-5.8332684000000024</v>
      </c>
      <c r="R21" s="9">
        <f t="shared" ref="R21" si="16">O21</f>
        <v>0.38405723969047129</v>
      </c>
      <c r="S21" s="43">
        <f t="shared" ref="S21" si="17">2^(-Q21)</f>
        <v>57.014951753933275</v>
      </c>
      <c r="T21" s="43">
        <v>0.38405723969047129</v>
      </c>
      <c r="U21" s="9">
        <f t="shared" ref="U21" si="18">LOG(S21,2)</f>
        <v>5.8332684000000024</v>
      </c>
    </row>
    <row r="22" spans="1:25" ht="16" x14ac:dyDescent="0.2">
      <c r="A22" s="29"/>
      <c r="B22">
        <v>52</v>
      </c>
      <c r="C22" t="s">
        <v>30</v>
      </c>
      <c r="D22" t="s">
        <v>28</v>
      </c>
      <c r="E22"/>
      <c r="F22" t="s">
        <v>126</v>
      </c>
      <c r="G22" t="s">
        <v>119</v>
      </c>
      <c r="H22" s="25">
        <v>57.014935000000001</v>
      </c>
      <c r="I22" s="25">
        <v>37.210335000000001</v>
      </c>
      <c r="J22" s="25">
        <v>87.360219999999998</v>
      </c>
      <c r="K22" s="25">
        <v>13.900665283203125</v>
      </c>
      <c r="L22" s="25">
        <v>13.681151</v>
      </c>
      <c r="M22" s="25">
        <v>0.19023585000000001</v>
      </c>
      <c r="N22" s="9"/>
      <c r="O22" s="9"/>
      <c r="P22" s="6"/>
      <c r="Q22" s="9"/>
      <c r="R22" s="9"/>
      <c r="S22" s="43"/>
      <c r="T22" s="43"/>
      <c r="U22" s="9"/>
    </row>
    <row r="23" spans="1:25" ht="16" x14ac:dyDescent="0.2">
      <c r="A23" s="29"/>
      <c r="B23">
        <v>64</v>
      </c>
      <c r="C23" t="s">
        <v>29</v>
      </c>
      <c r="D23" t="s">
        <v>28</v>
      </c>
      <c r="E23"/>
      <c r="F23" t="s">
        <v>126</v>
      </c>
      <c r="G23" t="s">
        <v>119</v>
      </c>
      <c r="H23" s="25">
        <v>57.014935000000001</v>
      </c>
      <c r="I23" s="25">
        <v>37.210335000000001</v>
      </c>
      <c r="J23" s="25">
        <v>87.360219999999998</v>
      </c>
      <c r="K23" s="25">
        <v>13.564329147338867</v>
      </c>
      <c r="L23" s="25">
        <v>13.681151</v>
      </c>
      <c r="M23" s="25">
        <v>0.19023585000000001</v>
      </c>
      <c r="N23" s="9"/>
      <c r="O23" s="9"/>
      <c r="P23" s="6"/>
      <c r="Q23" s="9"/>
      <c r="R23" s="9"/>
      <c r="S23" s="43"/>
      <c r="T23" s="43"/>
      <c r="U23" s="9"/>
    </row>
    <row r="24" spans="1:25" ht="16" x14ac:dyDescent="0.2">
      <c r="A24" s="29"/>
      <c r="B24">
        <v>4</v>
      </c>
      <c r="C24" t="s">
        <v>33</v>
      </c>
      <c r="D24" t="s">
        <v>28</v>
      </c>
      <c r="E24"/>
      <c r="F24" t="s">
        <v>123</v>
      </c>
      <c r="G24" t="s">
        <v>119</v>
      </c>
      <c r="H24" t="s">
        <v>1</v>
      </c>
      <c r="I24" t="s">
        <v>1</v>
      </c>
      <c r="J24" t="s">
        <v>1</v>
      </c>
      <c r="K24" s="25">
        <v>7.8353595733642578</v>
      </c>
      <c r="L24" s="25">
        <v>7.9012184000000003</v>
      </c>
      <c r="M24" s="25">
        <v>0.33363196000000001</v>
      </c>
      <c r="N24" s="9"/>
      <c r="O24" s="9"/>
      <c r="P24" s="6"/>
      <c r="Q24" s="9"/>
      <c r="R24" s="9"/>
      <c r="S24" s="43"/>
      <c r="T24" s="43"/>
      <c r="U24" s="9"/>
      <c r="V24" s="1" t="s">
        <v>1</v>
      </c>
      <c r="W24" s="5"/>
      <c r="X24" s="5"/>
      <c r="Y24" s="5"/>
    </row>
    <row r="25" spans="1:25" ht="16" x14ac:dyDescent="0.2">
      <c r="A25" s="29"/>
      <c r="B25">
        <v>16</v>
      </c>
      <c r="C25" t="s">
        <v>32</v>
      </c>
      <c r="D25" t="s">
        <v>28</v>
      </c>
      <c r="E25"/>
      <c r="F25" t="s">
        <v>123</v>
      </c>
      <c r="G25" t="s">
        <v>119</v>
      </c>
      <c r="H25" t="s">
        <v>1</v>
      </c>
      <c r="I25" t="s">
        <v>1</v>
      </c>
      <c r="J25" t="s">
        <v>1</v>
      </c>
      <c r="K25" s="25">
        <v>8.2628688812255859</v>
      </c>
      <c r="L25" s="25">
        <v>7.9012184000000003</v>
      </c>
      <c r="M25" s="25">
        <v>0.33363196000000001</v>
      </c>
      <c r="N25" s="9"/>
      <c r="O25" s="6"/>
      <c r="P25" s="6"/>
      <c r="Q25" s="6"/>
      <c r="R25" s="6"/>
      <c r="S25" s="44"/>
      <c r="T25" s="44"/>
      <c r="U25" s="6"/>
      <c r="V25" s="1" t="s">
        <v>1</v>
      </c>
      <c r="W25" s="5"/>
      <c r="X25" s="5"/>
      <c r="Y25" s="5"/>
    </row>
    <row r="26" spans="1:25" s="10" customFormat="1" ht="16" x14ac:dyDescent="0.2">
      <c r="A26" s="30"/>
      <c r="B26">
        <v>28</v>
      </c>
      <c r="C26" t="s">
        <v>31</v>
      </c>
      <c r="D26" t="s">
        <v>28</v>
      </c>
      <c r="E26"/>
      <c r="F26" t="s">
        <v>123</v>
      </c>
      <c r="G26" t="s">
        <v>119</v>
      </c>
      <c r="H26" t="s">
        <v>1</v>
      </c>
      <c r="I26" t="s">
        <v>1</v>
      </c>
      <c r="J26" t="s">
        <v>1</v>
      </c>
      <c r="K26" s="25">
        <v>7.6054277420043945</v>
      </c>
      <c r="L26" s="25">
        <v>7.9012184000000003</v>
      </c>
      <c r="M26" s="25">
        <v>0.33363196000000001</v>
      </c>
      <c r="N26" s="41"/>
      <c r="O26" s="12"/>
      <c r="P26" s="12"/>
      <c r="Q26" s="12"/>
      <c r="R26" s="12"/>
      <c r="S26" s="45"/>
      <c r="T26" s="45"/>
      <c r="U26" s="12"/>
      <c r="V26" s="10" t="s">
        <v>1</v>
      </c>
      <c r="W26" s="11"/>
      <c r="X26" s="11"/>
      <c r="Y26" s="11"/>
    </row>
    <row r="27" spans="1:25" ht="16" x14ac:dyDescent="0.2">
      <c r="A27" s="29" t="s">
        <v>137</v>
      </c>
      <c r="B27">
        <v>41</v>
      </c>
      <c r="C27" t="s">
        <v>44</v>
      </c>
      <c r="D27" t="s">
        <v>63</v>
      </c>
      <c r="E27"/>
      <c r="F27" t="s">
        <v>126</v>
      </c>
      <c r="G27" t="s">
        <v>119</v>
      </c>
      <c r="H27" s="25">
        <v>25.889315</v>
      </c>
      <c r="I27" s="25">
        <v>20.978672</v>
      </c>
      <c r="J27" s="25">
        <v>31.94943</v>
      </c>
      <c r="K27" s="25">
        <v>18.163259506225586</v>
      </c>
      <c r="L27" s="25">
        <v>18.218164000000002</v>
      </c>
      <c r="M27" s="25">
        <v>0.14372124999999999</v>
      </c>
      <c r="N27" s="6">
        <f t="shared" ref="N27" si="19">L27-L30</f>
        <v>6.9189150000000019</v>
      </c>
      <c r="O27" s="6">
        <f t="shared" ref="O27" si="20">SQRT(M27^2+M30^2)</f>
        <v>0.1583255330391109</v>
      </c>
      <c r="P27" s="6">
        <f t="shared" ref="P27" si="21">P$3</f>
        <v>11.613201000000002</v>
      </c>
      <c r="Q27" s="6">
        <f t="shared" ref="Q27" si="22">N27-P27</f>
        <v>-4.694286</v>
      </c>
      <c r="R27" s="6">
        <f t="shared" ref="R27" si="23">O27</f>
        <v>0.1583255330391109</v>
      </c>
      <c r="S27" s="44">
        <f t="shared" ref="S27" si="24">2^(-Q27)</f>
        <v>25.889334943078431</v>
      </c>
      <c r="T27" s="44">
        <v>0.1583255330391109</v>
      </c>
      <c r="U27" s="6">
        <f t="shared" ref="U27" si="25">LOG(S27,2)</f>
        <v>4.694286</v>
      </c>
      <c r="V27" s="1" t="s">
        <v>1</v>
      </c>
    </row>
    <row r="28" spans="1:25" ht="16" x14ac:dyDescent="0.2">
      <c r="A28" s="29"/>
      <c r="B28">
        <v>53</v>
      </c>
      <c r="C28" t="s">
        <v>66</v>
      </c>
      <c r="D28" t="s">
        <v>63</v>
      </c>
      <c r="E28"/>
      <c r="F28" t="s">
        <v>126</v>
      </c>
      <c r="G28" t="s">
        <v>119</v>
      </c>
      <c r="H28" s="25">
        <v>25.889315</v>
      </c>
      <c r="I28" s="25">
        <v>20.978672</v>
      </c>
      <c r="J28" s="25">
        <v>31.94943</v>
      </c>
      <c r="K28" s="25">
        <v>18.381244659423828</v>
      </c>
      <c r="L28" s="25">
        <v>18.218164000000002</v>
      </c>
      <c r="M28" s="25">
        <v>0.14372124999999999</v>
      </c>
      <c r="N28" s="9"/>
      <c r="O28" s="9"/>
      <c r="P28" s="6"/>
      <c r="Q28" s="9"/>
      <c r="R28" s="9"/>
      <c r="S28" s="43"/>
      <c r="T28" s="43"/>
      <c r="U28" s="9"/>
      <c r="V28" s="1" t="s">
        <v>1</v>
      </c>
    </row>
    <row r="29" spans="1:25" ht="16" x14ac:dyDescent="0.2">
      <c r="A29" s="29"/>
      <c r="B29">
        <v>65</v>
      </c>
      <c r="C29" t="s">
        <v>65</v>
      </c>
      <c r="D29" t="s">
        <v>63</v>
      </c>
      <c r="E29"/>
      <c r="F29" t="s">
        <v>126</v>
      </c>
      <c r="G29" t="s">
        <v>119</v>
      </c>
      <c r="H29" s="25">
        <v>25.889315</v>
      </c>
      <c r="I29" s="25">
        <v>20.978672</v>
      </c>
      <c r="J29" s="25">
        <v>31.94943</v>
      </c>
      <c r="K29" s="25">
        <v>18.109989166259766</v>
      </c>
      <c r="L29" s="25">
        <v>18.218164000000002</v>
      </c>
      <c r="M29" s="25">
        <v>0.14372124999999999</v>
      </c>
      <c r="N29" s="9"/>
      <c r="O29" s="9"/>
      <c r="P29" s="6"/>
      <c r="Q29" s="9"/>
      <c r="R29" s="9"/>
      <c r="S29" s="43"/>
      <c r="T29" s="43"/>
      <c r="U29" s="9"/>
      <c r="V29" s="1" t="s">
        <v>1</v>
      </c>
    </row>
    <row r="30" spans="1:25" ht="16" x14ac:dyDescent="0.2">
      <c r="A30" s="29"/>
      <c r="B30">
        <v>5</v>
      </c>
      <c r="C30" t="s">
        <v>69</v>
      </c>
      <c r="D30" t="s">
        <v>63</v>
      </c>
      <c r="E30"/>
      <c r="F30" t="s">
        <v>123</v>
      </c>
      <c r="G30" t="s">
        <v>119</v>
      </c>
      <c r="H30" t="s">
        <v>1</v>
      </c>
      <c r="I30" t="s">
        <v>1</v>
      </c>
      <c r="J30" t="s">
        <v>1</v>
      </c>
      <c r="K30" s="25">
        <v>11.346212387084961</v>
      </c>
      <c r="L30" s="25">
        <v>11.299249</v>
      </c>
      <c r="M30" s="25">
        <v>6.641669E-2</v>
      </c>
      <c r="N30" s="9"/>
      <c r="O30" s="9"/>
      <c r="P30" s="6"/>
      <c r="Q30" s="9"/>
      <c r="R30" s="9"/>
      <c r="S30" s="43"/>
      <c r="T30" s="43"/>
      <c r="U30" s="9"/>
    </row>
    <row r="31" spans="1:25" ht="16" x14ac:dyDescent="0.2">
      <c r="A31" s="29"/>
      <c r="B31">
        <v>29</v>
      </c>
      <c r="C31" t="s">
        <v>67</v>
      </c>
      <c r="D31" t="s">
        <v>63</v>
      </c>
      <c r="E31"/>
      <c r="F31" t="s">
        <v>123</v>
      </c>
      <c r="G31" t="s">
        <v>119</v>
      </c>
      <c r="H31" t="s">
        <v>1</v>
      </c>
      <c r="I31" t="s">
        <v>1</v>
      </c>
      <c r="J31" t="s">
        <v>1</v>
      </c>
      <c r="K31" s="25">
        <v>11.252285003662109</v>
      </c>
      <c r="L31" s="25">
        <v>11.299249</v>
      </c>
      <c r="M31" s="25">
        <v>6.641669E-2</v>
      </c>
      <c r="N31" s="9"/>
      <c r="O31" s="6"/>
      <c r="P31" s="6"/>
      <c r="Q31" s="6"/>
      <c r="R31" s="6"/>
      <c r="S31" s="44"/>
      <c r="T31" s="44"/>
      <c r="U31" s="6"/>
    </row>
    <row r="32" spans="1:25" ht="16" x14ac:dyDescent="0.2">
      <c r="A32" s="29"/>
      <c r="B32"/>
      <c r="C32"/>
      <c r="D32"/>
      <c r="E32"/>
      <c r="F32"/>
      <c r="G32"/>
      <c r="H32"/>
      <c r="I32"/>
      <c r="J32"/>
      <c r="K32" s="25"/>
      <c r="L32" s="25"/>
      <c r="M32" s="25"/>
      <c r="N32" s="9"/>
      <c r="O32" s="6"/>
      <c r="P32" s="6"/>
      <c r="Q32" s="6"/>
      <c r="R32" s="6"/>
      <c r="S32" s="44"/>
      <c r="T32" s="44"/>
      <c r="U32" s="6"/>
    </row>
    <row r="33" spans="1:25" s="13" customFormat="1" ht="16" x14ac:dyDescent="0.2">
      <c r="A33" s="27" t="s">
        <v>138</v>
      </c>
      <c r="B33">
        <v>42</v>
      </c>
      <c r="C33" t="s">
        <v>41</v>
      </c>
      <c r="D33" t="s">
        <v>57</v>
      </c>
      <c r="E33"/>
      <c r="F33" t="s">
        <v>126</v>
      </c>
      <c r="G33" t="s">
        <v>119</v>
      </c>
      <c r="H33" s="25">
        <v>7.4452590000000001</v>
      </c>
      <c r="I33" s="25">
        <v>5.7785764000000004</v>
      </c>
      <c r="J33" s="25">
        <v>9.5926539999999996</v>
      </c>
      <c r="K33" s="25">
        <v>19.476552963256836</v>
      </c>
      <c r="L33" s="25">
        <v>19.523689999999998</v>
      </c>
      <c r="M33" s="25">
        <v>0.16518867000000001</v>
      </c>
      <c r="N33" s="9">
        <f t="shared" ref="N33" si="26">L33-L36</f>
        <v>8.716880999999999</v>
      </c>
      <c r="O33" s="9">
        <f t="shared" ref="O33" si="27">SQRT(M33^2+M36^2)</f>
        <v>0.22808000584614799</v>
      </c>
      <c r="P33" s="9">
        <f t="shared" ref="P33" si="28">P$3</f>
        <v>11.613201000000002</v>
      </c>
      <c r="Q33" s="9">
        <f t="shared" ref="Q33" si="29">N33-P33</f>
        <v>-2.8963200000000029</v>
      </c>
      <c r="R33" s="9">
        <f t="shared" ref="R33" si="30">O33</f>
        <v>0.22808000584614799</v>
      </c>
      <c r="S33" s="43">
        <f t="shared" ref="S33" si="31">2^(-Q33)</f>
        <v>7.4452484874498106</v>
      </c>
      <c r="T33" s="43">
        <v>0.22808000584614799</v>
      </c>
      <c r="U33" s="9">
        <f t="shared" ref="U33" si="32">LOG(S33,2)</f>
        <v>2.8963200000000029</v>
      </c>
    </row>
    <row r="34" spans="1:25" ht="16" x14ac:dyDescent="0.2">
      <c r="A34" s="29"/>
      <c r="B34">
        <v>54</v>
      </c>
      <c r="C34" t="s">
        <v>59</v>
      </c>
      <c r="D34" t="s">
        <v>57</v>
      </c>
      <c r="E34"/>
      <c r="F34" t="s">
        <v>126</v>
      </c>
      <c r="G34" t="s">
        <v>119</v>
      </c>
      <c r="H34" s="25">
        <v>7.4452590000000001</v>
      </c>
      <c r="I34" s="25">
        <v>5.7785764000000004</v>
      </c>
      <c r="J34" s="25">
        <v>9.5926539999999996</v>
      </c>
      <c r="K34" s="25">
        <v>19.707321166992188</v>
      </c>
      <c r="L34" s="25">
        <v>19.523689999999998</v>
      </c>
      <c r="M34" s="25">
        <v>0.16518867000000001</v>
      </c>
      <c r="N34" s="9"/>
      <c r="O34" s="9"/>
      <c r="P34" s="6"/>
      <c r="Q34" s="9"/>
      <c r="R34" s="9"/>
      <c r="S34" s="43"/>
      <c r="T34" s="43"/>
      <c r="U34" s="9"/>
    </row>
    <row r="35" spans="1:25" ht="16" x14ac:dyDescent="0.2">
      <c r="A35" s="29"/>
      <c r="B35">
        <v>66</v>
      </c>
      <c r="C35" t="s">
        <v>58</v>
      </c>
      <c r="D35" t="s">
        <v>57</v>
      </c>
      <c r="E35"/>
      <c r="F35" t="s">
        <v>126</v>
      </c>
      <c r="G35" t="s">
        <v>119</v>
      </c>
      <c r="H35" s="25">
        <v>7.4452590000000001</v>
      </c>
      <c r="I35" s="25">
        <v>5.7785764000000004</v>
      </c>
      <c r="J35" s="25">
        <v>9.5926539999999996</v>
      </c>
      <c r="K35" s="25">
        <v>19.387189865112305</v>
      </c>
      <c r="L35" s="25">
        <v>19.523689999999998</v>
      </c>
      <c r="M35" s="25">
        <v>0.16518867000000001</v>
      </c>
      <c r="N35" s="9"/>
      <c r="O35" s="9"/>
      <c r="P35" s="6"/>
      <c r="Q35" s="9"/>
      <c r="R35" s="9"/>
      <c r="S35" s="43"/>
      <c r="T35" s="43"/>
      <c r="U35" s="9"/>
    </row>
    <row r="36" spans="1:25" ht="16" x14ac:dyDescent="0.2">
      <c r="A36" s="29"/>
      <c r="B36">
        <v>6</v>
      </c>
      <c r="C36" t="s">
        <v>62</v>
      </c>
      <c r="D36" t="s">
        <v>57</v>
      </c>
      <c r="E36"/>
      <c r="F36" t="s">
        <v>123</v>
      </c>
      <c r="G36" t="s">
        <v>119</v>
      </c>
      <c r="H36" t="s">
        <v>1</v>
      </c>
      <c r="I36" t="s">
        <v>1</v>
      </c>
      <c r="J36" t="s">
        <v>1</v>
      </c>
      <c r="K36" s="25">
        <v>10.823184967041016</v>
      </c>
      <c r="L36" s="25">
        <v>10.806808999999999</v>
      </c>
      <c r="M36" s="25">
        <v>0.15726789999999999</v>
      </c>
      <c r="N36" s="9"/>
      <c r="O36" s="9"/>
      <c r="P36" s="6"/>
      <c r="Q36" s="9"/>
      <c r="R36" s="9"/>
      <c r="S36" s="43"/>
      <c r="T36" s="43"/>
      <c r="U36" s="9"/>
      <c r="V36" s="1" t="s">
        <v>1</v>
      </c>
      <c r="W36" s="5"/>
      <c r="X36" s="5"/>
      <c r="Y36" s="5"/>
    </row>
    <row r="37" spans="1:25" ht="16" x14ac:dyDescent="0.2">
      <c r="A37" s="29"/>
      <c r="B37">
        <v>18</v>
      </c>
      <c r="C37" t="s">
        <v>61</v>
      </c>
      <c r="D37" t="s">
        <v>57</v>
      </c>
      <c r="E37"/>
      <c r="F37" t="s">
        <v>123</v>
      </c>
      <c r="G37" t="s">
        <v>119</v>
      </c>
      <c r="H37" t="s">
        <v>1</v>
      </c>
      <c r="I37" t="s">
        <v>1</v>
      </c>
      <c r="J37" t="s">
        <v>1</v>
      </c>
      <c r="K37" s="25">
        <v>10.955248832702637</v>
      </c>
      <c r="L37" s="25">
        <v>10.806808999999999</v>
      </c>
      <c r="M37" s="25">
        <v>0.15726789999999999</v>
      </c>
      <c r="N37" s="9"/>
      <c r="O37" s="6"/>
      <c r="P37" s="6"/>
      <c r="Q37" s="6"/>
      <c r="R37" s="6"/>
      <c r="S37" s="44"/>
      <c r="T37" s="44"/>
      <c r="U37" s="6"/>
      <c r="V37" s="1" t="s">
        <v>1</v>
      </c>
      <c r="W37" s="5"/>
      <c r="X37" s="5"/>
      <c r="Y37" s="5"/>
    </row>
    <row r="38" spans="1:25" s="10" customFormat="1" ht="16" x14ac:dyDescent="0.2">
      <c r="A38" s="30"/>
      <c r="B38">
        <v>30</v>
      </c>
      <c r="C38" t="s">
        <v>60</v>
      </c>
      <c r="D38" t="s">
        <v>57</v>
      </c>
      <c r="E38"/>
      <c r="F38" t="s">
        <v>123</v>
      </c>
      <c r="G38" t="s">
        <v>119</v>
      </c>
      <c r="H38" t="s">
        <v>1</v>
      </c>
      <c r="I38" t="s">
        <v>1</v>
      </c>
      <c r="J38" t="s">
        <v>1</v>
      </c>
      <c r="K38" s="25">
        <v>10.641994476318359</v>
      </c>
      <c r="L38" s="25">
        <v>10.806808999999999</v>
      </c>
      <c r="M38" s="25">
        <v>0.15726789999999999</v>
      </c>
      <c r="N38" s="41"/>
      <c r="O38" s="12"/>
      <c r="P38" s="12"/>
      <c r="Q38" s="12"/>
      <c r="R38" s="12"/>
      <c r="S38" s="45"/>
      <c r="T38" s="45"/>
      <c r="U38" s="12"/>
      <c r="V38" s="10" t="s">
        <v>1</v>
      </c>
      <c r="W38" s="11"/>
      <c r="X38" s="11"/>
      <c r="Y38" s="11"/>
    </row>
    <row r="39" spans="1:25" ht="16" x14ac:dyDescent="0.2">
      <c r="A39" s="29" t="s">
        <v>139</v>
      </c>
      <c r="B39">
        <v>43</v>
      </c>
      <c r="C39" t="s">
        <v>6</v>
      </c>
      <c r="D39" t="s">
        <v>128</v>
      </c>
      <c r="E39"/>
      <c r="F39" t="s">
        <v>126</v>
      </c>
      <c r="G39" t="s">
        <v>119</v>
      </c>
      <c r="H39" s="25">
        <v>2.0087785999999999</v>
      </c>
      <c r="I39" s="25">
        <v>0.90911779999999998</v>
      </c>
      <c r="J39" s="25">
        <v>4.4385789999999998</v>
      </c>
      <c r="K39" s="25">
        <v>22.334735870361328</v>
      </c>
      <c r="L39" s="25">
        <v>22.4452</v>
      </c>
      <c r="M39" s="25">
        <v>0.23488611000000001</v>
      </c>
      <c r="N39" s="6">
        <f t="shared" ref="N39" si="33">L39-L42</f>
        <v>10.606878999999999</v>
      </c>
      <c r="O39" s="6">
        <f t="shared" ref="O39" si="34">SQRT(M39^2+M42^2)</f>
        <v>0.71353257711416518</v>
      </c>
      <c r="P39" s="6">
        <f t="shared" ref="P39" si="35">P$3</f>
        <v>11.613201000000002</v>
      </c>
      <c r="Q39" s="6">
        <f t="shared" ref="Q39" si="36">N39-P39</f>
        <v>-1.0063220000000026</v>
      </c>
      <c r="R39" s="6">
        <f t="shared" ref="R39" si="37">O39</f>
        <v>0.71353257711416518</v>
      </c>
      <c r="S39" s="44">
        <f t="shared" ref="S39" si="38">2^(-Q39)</f>
        <v>2.008783383625075</v>
      </c>
      <c r="T39" s="44">
        <v>0.71353257711416518</v>
      </c>
      <c r="U39" s="6">
        <f t="shared" ref="U39" si="39">LOG(S39,2)</f>
        <v>1.0063220000000028</v>
      </c>
      <c r="V39" s="1" t="s">
        <v>1</v>
      </c>
    </row>
    <row r="40" spans="1:25" ht="16" x14ac:dyDescent="0.2">
      <c r="A40" s="29"/>
      <c r="B40">
        <v>55</v>
      </c>
      <c r="C40" t="s">
        <v>24</v>
      </c>
      <c r="D40" t="s">
        <v>128</v>
      </c>
      <c r="E40"/>
      <c r="F40" t="s">
        <v>126</v>
      </c>
      <c r="G40" t="s">
        <v>119</v>
      </c>
      <c r="H40" s="25">
        <v>2.0087785999999999</v>
      </c>
      <c r="I40" s="25">
        <v>0.90911779999999998</v>
      </c>
      <c r="J40" s="25">
        <v>4.4385789999999998</v>
      </c>
      <c r="K40" s="25">
        <v>22.714956283569336</v>
      </c>
      <c r="L40" s="25">
        <v>22.4452</v>
      </c>
      <c r="M40" s="25">
        <v>0.23488611000000001</v>
      </c>
      <c r="N40" s="9"/>
      <c r="O40" s="9"/>
      <c r="P40" s="6"/>
      <c r="Q40" s="9"/>
      <c r="R40" s="9"/>
      <c r="S40" s="43"/>
      <c r="T40" s="43"/>
      <c r="U40" s="9"/>
      <c r="V40" s="1" t="s">
        <v>1</v>
      </c>
    </row>
    <row r="41" spans="1:25" ht="16" x14ac:dyDescent="0.2">
      <c r="A41" s="29"/>
      <c r="B41">
        <v>67</v>
      </c>
      <c r="C41" t="s">
        <v>23</v>
      </c>
      <c r="D41" t="s">
        <v>128</v>
      </c>
      <c r="E41"/>
      <c r="F41" t="s">
        <v>126</v>
      </c>
      <c r="G41" t="s">
        <v>119</v>
      </c>
      <c r="H41" s="25">
        <v>2.0087785999999999</v>
      </c>
      <c r="I41" s="25">
        <v>0.90911779999999998</v>
      </c>
      <c r="J41" s="25">
        <v>4.4385789999999998</v>
      </c>
      <c r="K41" s="25">
        <v>22.285913467407227</v>
      </c>
      <c r="L41" s="25">
        <v>22.4452</v>
      </c>
      <c r="M41" s="25">
        <v>0.23488611000000001</v>
      </c>
      <c r="N41" s="9"/>
      <c r="O41" s="9"/>
      <c r="P41" s="6"/>
      <c r="Q41" s="9"/>
      <c r="R41" s="9"/>
      <c r="S41" s="43"/>
      <c r="T41" s="43"/>
      <c r="U41" s="9"/>
      <c r="V41" s="1" t="s">
        <v>1</v>
      </c>
    </row>
    <row r="42" spans="1:25" ht="16" x14ac:dyDescent="0.2">
      <c r="A42" s="29"/>
      <c r="B42">
        <v>7</v>
      </c>
      <c r="C42" t="s">
        <v>27</v>
      </c>
      <c r="D42" t="s">
        <v>128</v>
      </c>
      <c r="E42"/>
      <c r="F42" t="s">
        <v>123</v>
      </c>
      <c r="G42" t="s">
        <v>119</v>
      </c>
      <c r="H42" t="s">
        <v>1</v>
      </c>
      <c r="I42" t="s">
        <v>1</v>
      </c>
      <c r="J42" t="s">
        <v>1</v>
      </c>
      <c r="K42" s="25">
        <v>12.30964183807373</v>
      </c>
      <c r="L42" s="25">
        <v>11.838321000000001</v>
      </c>
      <c r="M42" s="25">
        <v>0.67376349999999996</v>
      </c>
      <c r="N42" s="9"/>
      <c r="O42" s="9"/>
      <c r="P42" s="6"/>
      <c r="Q42" s="9"/>
      <c r="R42" s="9"/>
      <c r="S42" s="43"/>
      <c r="T42" s="43"/>
      <c r="U42" s="9"/>
    </row>
    <row r="43" spans="1:25" ht="16" x14ac:dyDescent="0.2">
      <c r="A43" s="29"/>
      <c r="B43">
        <v>19</v>
      </c>
      <c r="C43" t="s">
        <v>26</v>
      </c>
      <c r="D43" t="s">
        <v>128</v>
      </c>
      <c r="E43"/>
      <c r="F43" t="s">
        <v>123</v>
      </c>
      <c r="G43" t="s">
        <v>119</v>
      </c>
      <c r="H43" t="s">
        <v>1</v>
      </c>
      <c r="I43" t="s">
        <v>1</v>
      </c>
      <c r="J43" t="s">
        <v>1</v>
      </c>
      <c r="K43" s="25">
        <v>11.066609382629395</v>
      </c>
      <c r="L43" s="25">
        <v>11.838321000000001</v>
      </c>
      <c r="M43" s="25">
        <v>0.67376349999999996</v>
      </c>
      <c r="N43" s="9"/>
      <c r="O43" s="6"/>
      <c r="P43" s="6"/>
      <c r="Q43" s="6"/>
      <c r="R43" s="6"/>
      <c r="S43" s="44"/>
      <c r="T43" s="44"/>
      <c r="U43" s="6"/>
    </row>
    <row r="44" spans="1:25" ht="16" x14ac:dyDescent="0.2">
      <c r="A44" s="29"/>
      <c r="B44">
        <v>31</v>
      </c>
      <c r="C44" t="s">
        <v>25</v>
      </c>
      <c r="D44" t="s">
        <v>128</v>
      </c>
      <c r="E44"/>
      <c r="F44" t="s">
        <v>123</v>
      </c>
      <c r="G44" t="s">
        <v>119</v>
      </c>
      <c r="H44" t="s">
        <v>1</v>
      </c>
      <c r="I44" t="s">
        <v>1</v>
      </c>
      <c r="J44" t="s">
        <v>1</v>
      </c>
      <c r="K44" s="25">
        <v>12.138708114624023</v>
      </c>
      <c r="L44" s="25">
        <v>11.838321000000001</v>
      </c>
      <c r="M44" s="25">
        <v>0.67376349999999996</v>
      </c>
      <c r="N44" s="9"/>
      <c r="O44" s="6"/>
      <c r="P44" s="6"/>
      <c r="Q44" s="6"/>
      <c r="R44" s="6"/>
      <c r="S44" s="44"/>
      <c r="T44" s="44"/>
      <c r="U44" s="6"/>
    </row>
    <row r="45" spans="1:25" s="13" customFormat="1" ht="16" x14ac:dyDescent="0.2">
      <c r="A45" s="27" t="s">
        <v>140</v>
      </c>
      <c r="B45">
        <v>44</v>
      </c>
      <c r="C45" t="s">
        <v>3</v>
      </c>
      <c r="D45" t="s">
        <v>130</v>
      </c>
      <c r="E45"/>
      <c r="F45" t="s">
        <v>126</v>
      </c>
      <c r="G45" t="s">
        <v>119</v>
      </c>
      <c r="H45" s="25">
        <v>72.674279999999996</v>
      </c>
      <c r="I45" s="25">
        <v>56.710743000000001</v>
      </c>
      <c r="J45" s="25">
        <v>93.131389999999996</v>
      </c>
      <c r="K45" s="25">
        <v>13.15827465057373</v>
      </c>
      <c r="L45" s="25">
        <v>13.244210000000001</v>
      </c>
      <c r="M45" s="25">
        <v>0.18606924999999999</v>
      </c>
      <c r="N45" s="9">
        <f t="shared" ref="N45" si="40">L45-L48</f>
        <v>5.4298274000000006</v>
      </c>
      <c r="O45" s="9">
        <f t="shared" ref="O45" si="41">SQRT(M45^2+M48^2)</f>
        <v>0.19189704639381094</v>
      </c>
      <c r="P45" s="9">
        <f t="shared" ref="P45" si="42">P$3</f>
        <v>11.613201000000002</v>
      </c>
      <c r="Q45" s="9">
        <f t="shared" ref="Q45" si="43">N45-P45</f>
        <v>-6.1833736000000012</v>
      </c>
      <c r="R45" s="9">
        <f t="shared" ref="R45" si="44">O45</f>
        <v>0.19189704639381094</v>
      </c>
      <c r="S45" s="43">
        <f t="shared" ref="S45" si="45">2^(-Q45)</f>
        <v>72.674311825068287</v>
      </c>
      <c r="T45" s="43">
        <v>0.19189704639381094</v>
      </c>
      <c r="U45" s="9">
        <f t="shared" ref="U45" si="46">LOG(S45,2)</f>
        <v>6.1833736000000012</v>
      </c>
    </row>
    <row r="46" spans="1:25" ht="16" x14ac:dyDescent="0.2">
      <c r="A46" s="29"/>
      <c r="B46">
        <v>56</v>
      </c>
      <c r="C46" t="s">
        <v>19</v>
      </c>
      <c r="D46" t="s">
        <v>130</v>
      </c>
      <c r="E46"/>
      <c r="F46" t="s">
        <v>126</v>
      </c>
      <c r="G46" t="s">
        <v>119</v>
      </c>
      <c r="H46" s="25">
        <v>72.674279999999996</v>
      </c>
      <c r="I46" s="25">
        <v>56.710743000000001</v>
      </c>
      <c r="J46" s="25">
        <v>93.131389999999996</v>
      </c>
      <c r="K46" s="25">
        <v>13.45771598815918</v>
      </c>
      <c r="L46" s="25">
        <v>13.244210000000001</v>
      </c>
      <c r="M46" s="25">
        <v>0.18606924999999999</v>
      </c>
      <c r="N46" s="9"/>
      <c r="O46" s="9"/>
      <c r="P46" s="6"/>
      <c r="Q46" s="9"/>
      <c r="R46" s="9"/>
      <c r="S46" s="43"/>
      <c r="T46" s="43"/>
      <c r="U46" s="9"/>
    </row>
    <row r="47" spans="1:25" ht="16" x14ac:dyDescent="0.2">
      <c r="A47" s="29"/>
      <c r="B47">
        <v>68</v>
      </c>
      <c r="C47" t="s">
        <v>18</v>
      </c>
      <c r="D47" t="s">
        <v>130</v>
      </c>
      <c r="E47"/>
      <c r="F47" t="s">
        <v>126</v>
      </c>
      <c r="G47" t="s">
        <v>119</v>
      </c>
      <c r="H47" s="25">
        <v>72.674279999999996</v>
      </c>
      <c r="I47" s="25">
        <v>56.710743000000001</v>
      </c>
      <c r="J47" s="25">
        <v>93.131389999999996</v>
      </c>
      <c r="K47" s="25">
        <v>13.116641044616699</v>
      </c>
      <c r="L47" s="25">
        <v>13.244210000000001</v>
      </c>
      <c r="M47" s="25">
        <v>0.18606924999999999</v>
      </c>
      <c r="N47" s="9"/>
      <c r="O47" s="9"/>
      <c r="P47" s="6"/>
      <c r="Q47" s="9"/>
      <c r="R47" s="9"/>
      <c r="S47" s="43"/>
      <c r="T47" s="43"/>
      <c r="U47" s="9"/>
    </row>
    <row r="48" spans="1:25" ht="16" x14ac:dyDescent="0.2">
      <c r="A48" s="29"/>
      <c r="B48">
        <v>8</v>
      </c>
      <c r="C48" t="s">
        <v>22</v>
      </c>
      <c r="D48" t="s">
        <v>130</v>
      </c>
      <c r="E48"/>
      <c r="F48" t="s">
        <v>123</v>
      </c>
      <c r="G48" t="s">
        <v>119</v>
      </c>
      <c r="H48" t="s">
        <v>1</v>
      </c>
      <c r="I48" t="s">
        <v>1</v>
      </c>
      <c r="J48" t="s">
        <v>1</v>
      </c>
      <c r="K48" s="25">
        <v>7.847569465637207</v>
      </c>
      <c r="L48" s="25">
        <v>7.8143826000000001</v>
      </c>
      <c r="M48" s="25">
        <v>4.6933044E-2</v>
      </c>
      <c r="N48" s="9"/>
      <c r="O48" s="9"/>
      <c r="P48" s="6"/>
      <c r="Q48" s="9"/>
      <c r="R48" s="9"/>
      <c r="S48" s="43"/>
      <c r="T48" s="43"/>
      <c r="U48" s="9"/>
      <c r="V48" s="1" t="s">
        <v>1</v>
      </c>
      <c r="W48" s="5"/>
      <c r="X48" s="5"/>
      <c r="Y48" s="5"/>
    </row>
    <row r="49" spans="1:25" ht="16" x14ac:dyDescent="0.2">
      <c r="A49" s="29"/>
      <c r="B49">
        <v>32</v>
      </c>
      <c r="C49" t="s">
        <v>20</v>
      </c>
      <c r="D49" t="s">
        <v>130</v>
      </c>
      <c r="E49"/>
      <c r="F49" t="s">
        <v>123</v>
      </c>
      <c r="G49" t="s">
        <v>119</v>
      </c>
      <c r="H49" t="s">
        <v>1</v>
      </c>
      <c r="I49" t="s">
        <v>1</v>
      </c>
      <c r="J49" t="s">
        <v>1</v>
      </c>
      <c r="K49" s="25">
        <v>7.781196117401123</v>
      </c>
      <c r="L49" s="25">
        <v>7.8143826000000001</v>
      </c>
      <c r="M49" s="25">
        <v>4.6933044E-2</v>
      </c>
      <c r="N49" s="9"/>
      <c r="O49" s="6"/>
      <c r="P49" s="6"/>
      <c r="Q49" s="6"/>
      <c r="R49" s="6"/>
      <c r="S49" s="44"/>
      <c r="T49" s="44"/>
      <c r="U49" s="6"/>
      <c r="V49" s="1" t="s">
        <v>1</v>
      </c>
      <c r="W49" s="5"/>
      <c r="X49" s="5"/>
      <c r="Y49" s="5"/>
    </row>
    <row r="50" spans="1:25" s="10" customFormat="1" ht="16" x14ac:dyDescent="0.2">
      <c r="A50" s="30"/>
      <c r="B50"/>
      <c r="C50"/>
      <c r="D50"/>
      <c r="E50"/>
      <c r="F50"/>
      <c r="G50"/>
      <c r="H50"/>
      <c r="I50"/>
      <c r="J50"/>
      <c r="K50" s="25"/>
      <c r="L50" s="25"/>
      <c r="M50" s="25"/>
      <c r="N50" s="41"/>
      <c r="O50" s="12"/>
      <c r="P50" s="12"/>
      <c r="Q50" s="12"/>
      <c r="R50" s="12"/>
      <c r="S50" s="45"/>
      <c r="T50" s="45"/>
      <c r="U50" s="12"/>
      <c r="V50" s="10" t="s">
        <v>1</v>
      </c>
      <c r="W50" s="11"/>
      <c r="X50" s="11"/>
      <c r="Y50" s="11"/>
    </row>
    <row r="51" spans="1:25" s="13" customFormat="1" ht="16" x14ac:dyDescent="0.2">
      <c r="A51" s="27" t="s">
        <v>141</v>
      </c>
      <c r="B51">
        <v>45</v>
      </c>
      <c r="C51" t="s">
        <v>43</v>
      </c>
      <c r="D51" t="s">
        <v>132</v>
      </c>
      <c r="E51"/>
      <c r="F51" t="s">
        <v>126</v>
      </c>
      <c r="G51" t="s">
        <v>119</v>
      </c>
      <c r="H51" s="25">
        <v>40.284930000000003</v>
      </c>
      <c r="I51" s="25">
        <v>32.510753999999999</v>
      </c>
      <c r="J51" s="25">
        <v>49.918120000000002</v>
      </c>
      <c r="K51" s="25">
        <v>16.984457015991211</v>
      </c>
      <c r="L51" s="25">
        <v>17.090817999999999</v>
      </c>
      <c r="M51" s="25">
        <v>0.11055518</v>
      </c>
      <c r="N51" s="9">
        <f t="shared" ref="N51" si="47">L51-L54</f>
        <v>6.281032999999999</v>
      </c>
      <c r="O51" s="9">
        <f t="shared" ref="O51" si="48">SQRT(M51^2+M54^2)</f>
        <v>0.19296752071805348</v>
      </c>
      <c r="P51" s="9">
        <f t="shared" ref="P51" si="49">P$3</f>
        <v>11.613201000000002</v>
      </c>
      <c r="Q51" s="9">
        <f t="shared" ref="Q51" si="50">N51-P51</f>
        <v>-5.3321680000000029</v>
      </c>
      <c r="R51" s="9">
        <f t="shared" ref="R51" si="51">O51</f>
        <v>0.19296752071805348</v>
      </c>
      <c r="S51" s="43">
        <f t="shared" ref="S51" si="52">2^(-Q51)</f>
        <v>40.284920406700031</v>
      </c>
      <c r="T51" s="43">
        <v>0.19296752071805348</v>
      </c>
      <c r="U51" s="9">
        <f t="shared" ref="U51" si="53">LOG(S51,2)</f>
        <v>5.3321680000000029</v>
      </c>
      <c r="V51" s="13" t="s">
        <v>1</v>
      </c>
    </row>
    <row r="52" spans="1:25" ht="16" x14ac:dyDescent="0.2">
      <c r="A52" s="29"/>
      <c r="B52">
        <v>57</v>
      </c>
      <c r="C52" t="s">
        <v>53</v>
      </c>
      <c r="D52" t="s">
        <v>132</v>
      </c>
      <c r="E52"/>
      <c r="F52" t="s">
        <v>126</v>
      </c>
      <c r="G52" t="s">
        <v>119</v>
      </c>
      <c r="H52" s="25">
        <v>40.284930000000003</v>
      </c>
      <c r="I52" s="25">
        <v>32.510753999999999</v>
      </c>
      <c r="J52" s="25">
        <v>49.918120000000002</v>
      </c>
      <c r="K52" s="25">
        <v>17.205137252807617</v>
      </c>
      <c r="L52" s="25">
        <v>17.090817999999999</v>
      </c>
      <c r="M52" s="25">
        <v>0.11055518</v>
      </c>
      <c r="N52" s="9"/>
      <c r="O52" s="9"/>
      <c r="P52" s="6"/>
      <c r="Q52" s="9"/>
      <c r="R52" s="9"/>
      <c r="S52" s="43"/>
      <c r="T52" s="43"/>
      <c r="U52" s="9"/>
      <c r="V52" s="1" t="s">
        <v>1</v>
      </c>
    </row>
    <row r="53" spans="1:25" ht="16" x14ac:dyDescent="0.2">
      <c r="A53" s="29"/>
      <c r="B53">
        <v>69</v>
      </c>
      <c r="C53" t="s">
        <v>52</v>
      </c>
      <c r="D53" t="s">
        <v>132</v>
      </c>
      <c r="E53"/>
      <c r="F53" t="s">
        <v>126</v>
      </c>
      <c r="G53" t="s">
        <v>119</v>
      </c>
      <c r="H53" s="25">
        <v>40.284930000000003</v>
      </c>
      <c r="I53" s="25">
        <v>32.510753999999999</v>
      </c>
      <c r="J53" s="25">
        <v>49.918120000000002</v>
      </c>
      <c r="K53" s="25">
        <v>17.082859039306641</v>
      </c>
      <c r="L53" s="25">
        <v>17.090817999999999</v>
      </c>
      <c r="M53" s="25">
        <v>0.11055518</v>
      </c>
      <c r="N53" s="9"/>
      <c r="O53" s="9"/>
      <c r="P53" s="6"/>
      <c r="Q53" s="9"/>
      <c r="R53" s="9"/>
      <c r="S53" s="43"/>
      <c r="T53" s="43"/>
      <c r="U53" s="9"/>
      <c r="V53" s="1" t="s">
        <v>1</v>
      </c>
    </row>
    <row r="54" spans="1:25" ht="16" x14ac:dyDescent="0.2">
      <c r="A54" s="29"/>
      <c r="B54">
        <v>9</v>
      </c>
      <c r="C54" t="s">
        <v>56</v>
      </c>
      <c r="D54" t="s">
        <v>132</v>
      </c>
      <c r="E54"/>
      <c r="F54" t="s">
        <v>123</v>
      </c>
      <c r="G54" t="s">
        <v>119</v>
      </c>
      <c r="H54" t="s">
        <v>1</v>
      </c>
      <c r="I54" t="s">
        <v>1</v>
      </c>
      <c r="J54" t="s">
        <v>1</v>
      </c>
      <c r="K54" s="25">
        <v>10.778236389160156</v>
      </c>
      <c r="L54" s="25">
        <v>10.809785</v>
      </c>
      <c r="M54" s="25">
        <v>0.1581582</v>
      </c>
      <c r="N54" s="9"/>
      <c r="O54" s="9"/>
      <c r="P54" s="6"/>
      <c r="Q54" s="9"/>
      <c r="R54" s="9"/>
      <c r="S54" s="43"/>
      <c r="T54" s="43"/>
      <c r="U54" s="9"/>
    </row>
    <row r="55" spans="1:25" ht="16" x14ac:dyDescent="0.2">
      <c r="A55" s="29"/>
      <c r="B55">
        <v>21</v>
      </c>
      <c r="C55" t="s">
        <v>55</v>
      </c>
      <c r="D55" t="s">
        <v>132</v>
      </c>
      <c r="E55"/>
      <c r="F55" t="s">
        <v>123</v>
      </c>
      <c r="G55" t="s">
        <v>119</v>
      </c>
      <c r="H55" t="s">
        <v>1</v>
      </c>
      <c r="I55" t="s">
        <v>1</v>
      </c>
      <c r="J55" t="s">
        <v>1</v>
      </c>
      <c r="K55" s="25">
        <v>10.981340408325195</v>
      </c>
      <c r="L55" s="25">
        <v>10.809785</v>
      </c>
      <c r="M55" s="25">
        <v>0.1581582</v>
      </c>
      <c r="N55" s="9"/>
      <c r="O55" s="6"/>
      <c r="P55" s="6"/>
      <c r="Q55" s="6"/>
      <c r="R55" s="6"/>
      <c r="S55" s="44"/>
      <c r="T55" s="44"/>
      <c r="U55" s="6"/>
    </row>
    <row r="56" spans="1:25" s="10" customFormat="1" ht="16" x14ac:dyDescent="0.2">
      <c r="A56" s="30"/>
      <c r="B56">
        <v>33</v>
      </c>
      <c r="C56" t="s">
        <v>54</v>
      </c>
      <c r="D56" t="s">
        <v>132</v>
      </c>
      <c r="E56"/>
      <c r="F56" t="s">
        <v>123</v>
      </c>
      <c r="G56" t="s">
        <v>119</v>
      </c>
      <c r="H56" t="s">
        <v>1</v>
      </c>
      <c r="I56" t="s">
        <v>1</v>
      </c>
      <c r="J56" t="s">
        <v>1</v>
      </c>
      <c r="K56" s="25">
        <v>10.669779777526855</v>
      </c>
      <c r="L56" s="25">
        <v>10.809785</v>
      </c>
      <c r="M56" s="25">
        <v>0.1581582</v>
      </c>
      <c r="N56" s="41"/>
      <c r="O56" s="12"/>
      <c r="P56" s="12"/>
      <c r="Q56" s="12"/>
      <c r="R56" s="12"/>
      <c r="S56" s="45"/>
      <c r="T56" s="45"/>
      <c r="U56" s="12"/>
    </row>
    <row r="57" spans="1:25" s="13" customFormat="1" ht="16" x14ac:dyDescent="0.2">
      <c r="A57" s="27" t="s">
        <v>142</v>
      </c>
      <c r="B57">
        <v>46</v>
      </c>
      <c r="C57" t="s">
        <v>40</v>
      </c>
      <c r="D57" t="s">
        <v>129</v>
      </c>
      <c r="E57"/>
      <c r="F57" t="s">
        <v>126</v>
      </c>
      <c r="G57" t="s">
        <v>119</v>
      </c>
      <c r="H57" s="25">
        <v>83.024889999999999</v>
      </c>
      <c r="I57" s="25">
        <v>68.948040000000006</v>
      </c>
      <c r="J57" s="25">
        <v>99.975746000000001</v>
      </c>
      <c r="K57" s="25">
        <v>16.385454177856445</v>
      </c>
      <c r="L57" s="25">
        <v>16.242144</v>
      </c>
      <c r="M57" s="25">
        <v>0.12419212</v>
      </c>
      <c r="N57" s="9">
        <f t="shared" ref="N57" si="54">L57-L60</f>
        <v>5.2377279999999988</v>
      </c>
      <c r="O57" s="9">
        <f t="shared" ref="O57" si="55">SQRT(M57^2+M60^2)</f>
        <v>0.16720990389609852</v>
      </c>
      <c r="P57" s="9">
        <f t="shared" ref="P57:P63" si="56">P$3</f>
        <v>11.613201000000002</v>
      </c>
      <c r="Q57" s="9">
        <f t="shared" ref="Q57" si="57">N57-P57</f>
        <v>-6.3754730000000031</v>
      </c>
      <c r="R57" s="9">
        <f t="shared" ref="R57" si="58">O57</f>
        <v>0.16720990389609852</v>
      </c>
      <c r="S57" s="43">
        <f t="shared" ref="S57" si="59">2^(-Q57)</f>
        <v>83.024947480331804</v>
      </c>
      <c r="T57" s="43">
        <v>0.16720990389609852</v>
      </c>
      <c r="U57" s="9">
        <f t="shared" ref="U57" si="60">LOG(S57,2)</f>
        <v>6.3754730000000039</v>
      </c>
    </row>
    <row r="58" spans="1:25" ht="16" x14ac:dyDescent="0.2">
      <c r="A58" s="29"/>
      <c r="B58">
        <v>58</v>
      </c>
      <c r="C58" t="s">
        <v>47</v>
      </c>
      <c r="D58" t="s">
        <v>129</v>
      </c>
      <c r="E58"/>
      <c r="F58" t="s">
        <v>126</v>
      </c>
      <c r="G58" t="s">
        <v>119</v>
      </c>
      <c r="H58" s="25">
        <v>83.024889999999999</v>
      </c>
      <c r="I58" s="25">
        <v>68.948040000000006</v>
      </c>
      <c r="J58" s="25">
        <v>99.975746000000001</v>
      </c>
      <c r="K58" s="25">
        <v>16.175020217895508</v>
      </c>
      <c r="L58" s="25">
        <v>16.242144</v>
      </c>
      <c r="M58" s="25">
        <v>0.12419212</v>
      </c>
      <c r="N58" s="9"/>
      <c r="O58" s="9"/>
      <c r="P58" s="6"/>
      <c r="Q58" s="9"/>
      <c r="R58" s="9"/>
      <c r="S58" s="43"/>
      <c r="T58" s="43"/>
      <c r="U58" s="9"/>
    </row>
    <row r="59" spans="1:25" ht="16" x14ac:dyDescent="0.2">
      <c r="A59" s="29"/>
      <c r="B59">
        <v>70</v>
      </c>
      <c r="C59" t="s">
        <v>46</v>
      </c>
      <c r="D59" t="s">
        <v>129</v>
      </c>
      <c r="E59"/>
      <c r="F59" t="s">
        <v>126</v>
      </c>
      <c r="G59" t="s">
        <v>119</v>
      </c>
      <c r="H59" s="25">
        <v>83.024889999999999</v>
      </c>
      <c r="I59" s="25">
        <v>68.948040000000006</v>
      </c>
      <c r="J59" s="25">
        <v>99.975746000000001</v>
      </c>
      <c r="K59" s="25">
        <v>16.165960311889648</v>
      </c>
      <c r="L59" s="25">
        <v>16.242144</v>
      </c>
      <c r="M59" s="25">
        <v>0.12419212</v>
      </c>
      <c r="N59" s="9"/>
      <c r="O59" s="9"/>
      <c r="P59" s="6"/>
      <c r="Q59" s="9"/>
      <c r="R59" s="9"/>
      <c r="S59" s="43"/>
      <c r="T59" s="43"/>
      <c r="U59" s="9"/>
    </row>
    <row r="60" spans="1:25" ht="16" x14ac:dyDescent="0.2">
      <c r="A60" s="29"/>
      <c r="B60">
        <v>10</v>
      </c>
      <c r="C60" t="s">
        <v>50</v>
      </c>
      <c r="D60" t="s">
        <v>129</v>
      </c>
      <c r="E60"/>
      <c r="F60" t="s">
        <v>123</v>
      </c>
      <c r="G60" t="s">
        <v>119</v>
      </c>
      <c r="H60" t="s">
        <v>1</v>
      </c>
      <c r="I60" t="s">
        <v>1</v>
      </c>
      <c r="J60" t="s">
        <v>1</v>
      </c>
      <c r="K60" s="25">
        <v>11.133646965026855</v>
      </c>
      <c r="L60" s="25">
        <v>11.004416000000001</v>
      </c>
      <c r="M60" s="25">
        <v>0.11196191</v>
      </c>
      <c r="N60" s="9"/>
      <c r="O60" s="9"/>
      <c r="P60" s="6"/>
      <c r="Q60" s="9"/>
      <c r="R60" s="9"/>
      <c r="S60" s="43"/>
      <c r="T60" s="43"/>
      <c r="U60" s="9"/>
      <c r="V60" s="1" t="s">
        <v>1</v>
      </c>
      <c r="W60" s="5"/>
      <c r="X60" s="5"/>
      <c r="Y60" s="5"/>
    </row>
    <row r="61" spans="1:25" ht="16" x14ac:dyDescent="0.2">
      <c r="A61" s="29"/>
      <c r="B61">
        <v>22</v>
      </c>
      <c r="C61" t="s">
        <v>49</v>
      </c>
      <c r="D61" t="s">
        <v>129</v>
      </c>
      <c r="E61"/>
      <c r="F61" t="s">
        <v>123</v>
      </c>
      <c r="G61" t="s">
        <v>119</v>
      </c>
      <c r="H61" t="s">
        <v>1</v>
      </c>
      <c r="I61" t="s">
        <v>1</v>
      </c>
      <c r="J61" t="s">
        <v>1</v>
      </c>
      <c r="K61" s="25">
        <v>10.942965507507324</v>
      </c>
      <c r="L61" s="25">
        <v>11.004416000000001</v>
      </c>
      <c r="M61" s="25">
        <v>0.11196191</v>
      </c>
      <c r="N61" s="9"/>
      <c r="O61" s="6"/>
      <c r="P61" s="6"/>
      <c r="Q61" s="6"/>
      <c r="R61" s="6"/>
      <c r="S61" s="44"/>
      <c r="T61" s="44"/>
      <c r="U61" s="6"/>
      <c r="V61" s="1" t="s">
        <v>1</v>
      </c>
      <c r="W61" s="5"/>
      <c r="X61" s="5"/>
      <c r="Y61" s="5"/>
    </row>
    <row r="62" spans="1:25" s="10" customFormat="1" ht="16" x14ac:dyDescent="0.2">
      <c r="A62" s="30"/>
      <c r="B62">
        <v>34</v>
      </c>
      <c r="C62" t="s">
        <v>48</v>
      </c>
      <c r="D62" t="s">
        <v>129</v>
      </c>
      <c r="E62"/>
      <c r="F62" t="s">
        <v>123</v>
      </c>
      <c r="G62" t="s">
        <v>119</v>
      </c>
      <c r="H62" t="s">
        <v>1</v>
      </c>
      <c r="I62" t="s">
        <v>1</v>
      </c>
      <c r="J62" t="s">
        <v>1</v>
      </c>
      <c r="K62" s="25">
        <v>10.936635971069336</v>
      </c>
      <c r="L62" s="25">
        <v>11.004416000000001</v>
      </c>
      <c r="M62" s="25">
        <v>0.11196191</v>
      </c>
      <c r="N62" s="41"/>
      <c r="O62" s="12"/>
      <c r="P62" s="12"/>
      <c r="Q62" s="12"/>
      <c r="R62" s="12"/>
      <c r="S62" s="45"/>
      <c r="T62" s="45"/>
      <c r="U62" s="12"/>
      <c r="V62" s="10" t="s">
        <v>1</v>
      </c>
      <c r="W62" s="11"/>
      <c r="X62" s="11"/>
      <c r="Y62" s="11"/>
    </row>
    <row r="63" spans="1:25" s="13" customFormat="1" ht="16" x14ac:dyDescent="0.2">
      <c r="A63" s="27" t="s">
        <v>143</v>
      </c>
      <c r="B63">
        <v>47</v>
      </c>
      <c r="C63" t="s">
        <v>5</v>
      </c>
      <c r="D63" t="s">
        <v>131</v>
      </c>
      <c r="E63"/>
      <c r="F63" t="s">
        <v>126</v>
      </c>
      <c r="G63" t="s">
        <v>119</v>
      </c>
      <c r="H63" s="25">
        <v>36.517650000000003</v>
      </c>
      <c r="I63" s="25">
        <v>30.937096</v>
      </c>
      <c r="J63" s="25">
        <v>43.104846999999999</v>
      </c>
      <c r="K63" s="25">
        <v>18.78662109375</v>
      </c>
      <c r="L63" s="25">
        <v>18.658280999999999</v>
      </c>
      <c r="M63" s="25">
        <v>0.12683407999999999</v>
      </c>
      <c r="N63" s="9">
        <f t="shared" ref="N63" si="61">L63-L66</f>
        <v>6.4226779999999994</v>
      </c>
      <c r="O63" s="9">
        <f t="shared" ref="O63" si="62">SQRT(M63^2+M66^2)</f>
        <v>0.14925702376919084</v>
      </c>
      <c r="P63" s="9">
        <f t="shared" si="56"/>
        <v>11.613201000000002</v>
      </c>
      <c r="Q63" s="9">
        <f t="shared" ref="Q63" si="63">N63-P63</f>
        <v>-5.1905230000000024</v>
      </c>
      <c r="R63" s="9">
        <f t="shared" ref="R63" si="64">O63</f>
        <v>0.14925702376919084</v>
      </c>
      <c r="S63" s="43">
        <f t="shared" ref="S63" si="65">2^(-Q63)</f>
        <v>36.517674749024899</v>
      </c>
      <c r="T63" s="43">
        <v>0.14925702376919084</v>
      </c>
      <c r="U63" s="9">
        <f t="shared" ref="U63" si="66">LOG(S63,2)</f>
        <v>5.1905230000000024</v>
      </c>
    </row>
    <row r="64" spans="1:25" ht="16" x14ac:dyDescent="0.2">
      <c r="A64" s="29"/>
      <c r="B64">
        <v>59</v>
      </c>
      <c r="C64" t="s">
        <v>14</v>
      </c>
      <c r="D64" t="s">
        <v>131</v>
      </c>
      <c r="E64"/>
      <c r="F64" t="s">
        <v>126</v>
      </c>
      <c r="G64" t="s">
        <v>119</v>
      </c>
      <c r="H64" s="25">
        <v>36.517650000000003</v>
      </c>
      <c r="I64" s="25">
        <v>30.937096</v>
      </c>
      <c r="J64" s="25">
        <v>43.104846999999999</v>
      </c>
      <c r="K64" s="25">
        <v>18.533008575439453</v>
      </c>
      <c r="L64" s="25">
        <v>18.658280999999999</v>
      </c>
      <c r="M64" s="25">
        <v>0.12683407999999999</v>
      </c>
      <c r="N64" s="9"/>
      <c r="O64" s="9"/>
      <c r="P64" s="6"/>
      <c r="Q64" s="9"/>
      <c r="R64" s="9"/>
      <c r="S64" s="43"/>
      <c r="T64" s="43"/>
      <c r="U64" s="9"/>
    </row>
    <row r="65" spans="1:25" ht="16" x14ac:dyDescent="0.2">
      <c r="A65" s="29"/>
      <c r="B65">
        <v>71</v>
      </c>
      <c r="C65" t="s">
        <v>13</v>
      </c>
      <c r="D65" t="s">
        <v>131</v>
      </c>
      <c r="E65"/>
      <c r="F65" t="s">
        <v>126</v>
      </c>
      <c r="G65" t="s">
        <v>119</v>
      </c>
      <c r="H65" s="25">
        <v>36.517650000000003</v>
      </c>
      <c r="I65" s="25">
        <v>30.937096</v>
      </c>
      <c r="J65" s="25">
        <v>43.104846999999999</v>
      </c>
      <c r="K65" s="25">
        <v>18.655214309692383</v>
      </c>
      <c r="L65" s="25">
        <v>18.658280999999999</v>
      </c>
      <c r="M65" s="25">
        <v>0.12683407999999999</v>
      </c>
      <c r="N65" s="9"/>
      <c r="O65" s="9"/>
      <c r="P65" s="6"/>
      <c r="Q65" s="9"/>
      <c r="R65" s="9"/>
      <c r="S65" s="43"/>
      <c r="T65" s="43"/>
      <c r="U65" s="9"/>
    </row>
    <row r="66" spans="1:25" ht="16" x14ac:dyDescent="0.2">
      <c r="A66" s="29"/>
      <c r="B66">
        <v>11</v>
      </c>
      <c r="C66" t="s">
        <v>17</v>
      </c>
      <c r="D66" t="s">
        <v>131</v>
      </c>
      <c r="E66"/>
      <c r="F66" t="s">
        <v>123</v>
      </c>
      <c r="G66" t="s">
        <v>119</v>
      </c>
      <c r="H66" t="s">
        <v>1</v>
      </c>
      <c r="I66" t="s">
        <v>1</v>
      </c>
      <c r="J66" t="s">
        <v>1</v>
      </c>
      <c r="K66" s="25">
        <v>12.319182395935059</v>
      </c>
      <c r="L66" s="25">
        <v>12.235602999999999</v>
      </c>
      <c r="M66" s="25">
        <v>7.8681479999999998E-2</v>
      </c>
      <c r="N66" s="9"/>
      <c r="O66" s="9"/>
      <c r="P66" s="6"/>
      <c r="Q66" s="9"/>
      <c r="R66" s="9"/>
      <c r="S66" s="43"/>
      <c r="T66" s="43"/>
      <c r="U66" s="9"/>
      <c r="V66" s="1" t="s">
        <v>1</v>
      </c>
      <c r="W66" s="5"/>
      <c r="X66" s="5"/>
      <c r="Y66" s="5"/>
    </row>
    <row r="67" spans="1:25" ht="16" x14ac:dyDescent="0.2">
      <c r="A67" s="29"/>
      <c r="B67">
        <v>23</v>
      </c>
      <c r="C67" t="s">
        <v>16</v>
      </c>
      <c r="D67" t="s">
        <v>131</v>
      </c>
      <c r="E67"/>
      <c r="F67" t="s">
        <v>123</v>
      </c>
      <c r="G67" t="s">
        <v>119</v>
      </c>
      <c r="H67" t="s">
        <v>1</v>
      </c>
      <c r="I67" t="s">
        <v>1</v>
      </c>
      <c r="J67" t="s">
        <v>1</v>
      </c>
      <c r="K67" s="25">
        <v>12.162964820861816</v>
      </c>
      <c r="L67" s="25">
        <v>12.235602999999999</v>
      </c>
      <c r="M67" s="25">
        <v>7.8681479999999998E-2</v>
      </c>
      <c r="N67" s="9"/>
      <c r="O67" s="6"/>
      <c r="P67" s="6"/>
      <c r="Q67" s="6"/>
      <c r="R67" s="6"/>
      <c r="S67" s="44"/>
      <c r="T67" s="44"/>
      <c r="U67" s="6"/>
      <c r="V67" s="1" t="s">
        <v>1</v>
      </c>
      <c r="W67" s="5"/>
      <c r="X67" s="5"/>
      <c r="Y67" s="5"/>
    </row>
    <row r="68" spans="1:25" s="10" customFormat="1" ht="16" x14ac:dyDescent="0.2">
      <c r="A68" s="30"/>
      <c r="B68">
        <v>35</v>
      </c>
      <c r="C68" t="s">
        <v>15</v>
      </c>
      <c r="D68" t="s">
        <v>131</v>
      </c>
      <c r="E68"/>
      <c r="F68" t="s">
        <v>123</v>
      </c>
      <c r="G68" t="s">
        <v>119</v>
      </c>
      <c r="H68" t="s">
        <v>1</v>
      </c>
      <c r="I68" t="s">
        <v>1</v>
      </c>
      <c r="J68" t="s">
        <v>1</v>
      </c>
      <c r="K68" s="25">
        <v>12.224660873413086</v>
      </c>
      <c r="L68" s="25">
        <v>12.235602999999999</v>
      </c>
      <c r="M68" s="25">
        <v>7.8681479999999998E-2</v>
      </c>
      <c r="N68" s="41"/>
      <c r="O68" s="12"/>
      <c r="P68" s="12"/>
      <c r="Q68" s="12"/>
      <c r="R68" s="12"/>
      <c r="S68" s="45"/>
      <c r="T68" s="45"/>
      <c r="U68" s="12"/>
      <c r="V68" s="10" t="s">
        <v>1</v>
      </c>
      <c r="W68" s="11"/>
      <c r="X68" s="11"/>
      <c r="Y68" s="11"/>
    </row>
    <row r="69" spans="1:25" ht="16" x14ac:dyDescent="0.2">
      <c r="A69" s="2" t="s">
        <v>110</v>
      </c>
      <c r="B69">
        <v>85</v>
      </c>
      <c r="C69" t="s">
        <v>122</v>
      </c>
      <c r="D69" t="s">
        <v>110</v>
      </c>
      <c r="E69"/>
      <c r="F69" t="s">
        <v>123</v>
      </c>
      <c r="G69" t="s">
        <v>119</v>
      </c>
      <c r="H69" t="s">
        <v>1</v>
      </c>
      <c r="I69" t="s">
        <v>1</v>
      </c>
      <c r="J69" t="s">
        <v>1</v>
      </c>
      <c r="K69" t="s">
        <v>111</v>
      </c>
      <c r="L69" t="s">
        <v>1</v>
      </c>
      <c r="M69" t="s">
        <v>1</v>
      </c>
    </row>
    <row r="70" spans="1:25" ht="16" x14ac:dyDescent="0.2">
      <c r="B70">
        <v>86</v>
      </c>
      <c r="C70" t="s">
        <v>124</v>
      </c>
      <c r="D70" t="s">
        <v>110</v>
      </c>
      <c r="E70"/>
      <c r="F70" t="s">
        <v>123</v>
      </c>
      <c r="G70" t="s">
        <v>119</v>
      </c>
      <c r="H70" t="s">
        <v>1</v>
      </c>
      <c r="I70" t="s">
        <v>1</v>
      </c>
      <c r="J70" t="s">
        <v>1</v>
      </c>
      <c r="K70" t="s">
        <v>111</v>
      </c>
      <c r="L70" t="s">
        <v>1</v>
      </c>
      <c r="M70" t="s">
        <v>1</v>
      </c>
    </row>
    <row r="71" spans="1:25" ht="16" x14ac:dyDescent="0.2">
      <c r="B71">
        <v>87</v>
      </c>
      <c r="C71" t="s">
        <v>125</v>
      </c>
      <c r="D71" t="s">
        <v>110</v>
      </c>
      <c r="E71"/>
      <c r="F71" t="s">
        <v>123</v>
      </c>
      <c r="G71" t="s">
        <v>119</v>
      </c>
      <c r="H71" t="s">
        <v>1</v>
      </c>
      <c r="I71" t="s">
        <v>1</v>
      </c>
      <c r="J71" t="s">
        <v>1</v>
      </c>
      <c r="K71" t="s">
        <v>111</v>
      </c>
      <c r="L71" t="s">
        <v>1</v>
      </c>
      <c r="M71" t="s">
        <v>1</v>
      </c>
    </row>
    <row r="72" spans="1:25" ht="16" x14ac:dyDescent="0.2">
      <c r="B72">
        <v>88</v>
      </c>
      <c r="C72" t="s">
        <v>127</v>
      </c>
      <c r="D72" t="s">
        <v>110</v>
      </c>
      <c r="E72"/>
      <c r="F72" t="s">
        <v>126</v>
      </c>
      <c r="G72" t="s">
        <v>119</v>
      </c>
      <c r="H72" t="s">
        <v>1</v>
      </c>
      <c r="I72" t="s">
        <v>1</v>
      </c>
      <c r="J72" t="s">
        <v>1</v>
      </c>
      <c r="K72" t="s">
        <v>111</v>
      </c>
      <c r="L72" t="s">
        <v>1</v>
      </c>
      <c r="M72" t="s">
        <v>1</v>
      </c>
    </row>
    <row r="73" spans="1:25" ht="16" x14ac:dyDescent="0.2">
      <c r="B73">
        <v>89</v>
      </c>
      <c r="C73" t="s">
        <v>144</v>
      </c>
      <c r="D73" t="s">
        <v>110</v>
      </c>
      <c r="E73"/>
      <c r="F73" t="s">
        <v>126</v>
      </c>
      <c r="G73" t="s">
        <v>119</v>
      </c>
      <c r="H73" t="s">
        <v>1</v>
      </c>
      <c r="I73" t="s">
        <v>1</v>
      </c>
      <c r="J73" t="s">
        <v>1</v>
      </c>
      <c r="K73" t="s">
        <v>111</v>
      </c>
      <c r="L73" t="s">
        <v>1</v>
      </c>
      <c r="M73" t="s">
        <v>1</v>
      </c>
    </row>
    <row r="74" spans="1:25" ht="16" x14ac:dyDescent="0.2">
      <c r="B74">
        <v>90</v>
      </c>
      <c r="C74" t="s">
        <v>145</v>
      </c>
      <c r="D74" t="s">
        <v>110</v>
      </c>
      <c r="E74"/>
      <c r="F74" t="s">
        <v>126</v>
      </c>
      <c r="G74" t="s">
        <v>119</v>
      </c>
      <c r="H74" t="s">
        <v>1</v>
      </c>
      <c r="I74" t="s">
        <v>1</v>
      </c>
      <c r="J74" t="s">
        <v>1</v>
      </c>
      <c r="K74" t="s">
        <v>111</v>
      </c>
      <c r="L74" t="s">
        <v>1</v>
      </c>
      <c r="M74" t="s">
        <v>1</v>
      </c>
    </row>
  </sheetData>
  <mergeCells count="2">
    <mergeCell ref="H1:M1"/>
    <mergeCell ref="N1:Q1"/>
  </mergeCells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Bio Rep 1</vt:lpstr>
      <vt:lpstr>Bio Rep 2</vt:lpstr>
      <vt:lpstr>Bio Rep 3</vt:lpstr>
      <vt:lpstr>Bio Rep 1 (2)</vt:lpstr>
      <vt:lpstr>Set A</vt:lpstr>
      <vt:lpstr>Set B</vt:lpstr>
      <vt:lpstr>Set 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Cristina Vaca</cp:lastModifiedBy>
  <dcterms:created xsi:type="dcterms:W3CDTF">2023-05-11T16:39:47Z</dcterms:created>
  <dcterms:modified xsi:type="dcterms:W3CDTF">2025-07-17T18:31:33Z</dcterms:modified>
</cp:coreProperties>
</file>