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9 - NF-kB inbitors/"/>
    </mc:Choice>
  </mc:AlternateContent>
  <xr:revisionPtr revIDLastSave="0" documentId="8_{BF374AB1-A4C4-CD4D-A5D1-98EFD4A2961E}" xr6:coauthVersionLast="47" xr6:coauthVersionMax="47" xr10:uidLastSave="{00000000-0000-0000-0000-000000000000}"/>
  <bookViews>
    <workbookView xWindow="0" yWindow="500" windowWidth="28800" windowHeight="17500" activeTab="4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Set 1" sheetId="15" r:id="rId5"/>
    <sheet name="Set 2" sheetId="16" r:id="rId6"/>
    <sheet name="Set 3" sheetId="1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9" i="17" l="1"/>
  <c r="S39" i="17" s="1"/>
  <c r="N39" i="17"/>
  <c r="O33" i="17"/>
  <c r="S33" i="17" s="1"/>
  <c r="N33" i="17"/>
  <c r="O27" i="17"/>
  <c r="S27" i="17" s="1"/>
  <c r="N27" i="17"/>
  <c r="S21" i="17"/>
  <c r="O21" i="17"/>
  <c r="N21" i="17"/>
  <c r="O15" i="17"/>
  <c r="S15" i="17" s="1"/>
  <c r="N15" i="17"/>
  <c r="O9" i="17"/>
  <c r="S9" i="17" s="1"/>
  <c r="N9" i="17"/>
  <c r="O3" i="17"/>
  <c r="S3" i="17" s="1"/>
  <c r="N3" i="17"/>
  <c r="P3" i="17" s="1"/>
  <c r="O39" i="16"/>
  <c r="S39" i="16" s="1"/>
  <c r="N39" i="16"/>
  <c r="O33" i="16"/>
  <c r="S33" i="16" s="1"/>
  <c r="N33" i="16"/>
  <c r="O27" i="16"/>
  <c r="S27" i="16" s="1"/>
  <c r="N27" i="16"/>
  <c r="O21" i="16"/>
  <c r="S21" i="16" s="1"/>
  <c r="N21" i="16"/>
  <c r="O15" i="16"/>
  <c r="S15" i="16" s="1"/>
  <c r="N15" i="16"/>
  <c r="S9" i="16"/>
  <c r="O9" i="16"/>
  <c r="N9" i="16"/>
  <c r="O3" i="16"/>
  <c r="S3" i="16" s="1"/>
  <c r="N3" i="16"/>
  <c r="P3" i="16" s="1"/>
  <c r="O39" i="15"/>
  <c r="S39" i="15" s="1"/>
  <c r="N39" i="15"/>
  <c r="O33" i="15"/>
  <c r="S33" i="15" s="1"/>
  <c r="N33" i="15"/>
  <c r="N3" i="15"/>
  <c r="P3" i="15" s="1"/>
  <c r="P33" i="15" s="1"/>
  <c r="O3" i="15"/>
  <c r="S3" i="15" s="1"/>
  <c r="N9" i="15"/>
  <c r="O9" i="15"/>
  <c r="S9" i="15" s="1"/>
  <c r="N15" i="15"/>
  <c r="O15" i="15"/>
  <c r="S15" i="15" s="1"/>
  <c r="N21" i="15"/>
  <c r="O21" i="15"/>
  <c r="S21" i="15" s="1"/>
  <c r="N27" i="15"/>
  <c r="O27" i="15"/>
  <c r="S27" i="15" s="1"/>
  <c r="P15" i="17" l="1"/>
  <c r="Q15" i="17" s="1"/>
  <c r="R15" i="17" s="1"/>
  <c r="T15" i="17" s="1"/>
  <c r="P9" i="17"/>
  <c r="Q9" i="17" s="1"/>
  <c r="R9" i="17" s="1"/>
  <c r="T9" i="17" s="1"/>
  <c r="P15" i="16"/>
  <c r="Q15" i="16" s="1"/>
  <c r="R15" i="16" s="1"/>
  <c r="T15" i="16" s="1"/>
  <c r="P9" i="16"/>
  <c r="Q9" i="16" s="1"/>
  <c r="R9" i="16" s="1"/>
  <c r="T9" i="16" s="1"/>
  <c r="Q21" i="17"/>
  <c r="R21" i="17" s="1"/>
  <c r="T21" i="17" s="1"/>
  <c r="P33" i="17"/>
  <c r="Q33" i="17" s="1"/>
  <c r="R33" i="17" s="1"/>
  <c r="T33" i="17" s="1"/>
  <c r="Q3" i="17"/>
  <c r="R3" i="17" s="1"/>
  <c r="T3" i="17" s="1"/>
  <c r="P39" i="17"/>
  <c r="Q39" i="17" s="1"/>
  <c r="R39" i="17" s="1"/>
  <c r="T39" i="17" s="1"/>
  <c r="P27" i="17"/>
  <c r="Q27" i="17" s="1"/>
  <c r="R27" i="17" s="1"/>
  <c r="T27" i="17" s="1"/>
  <c r="P21" i="17"/>
  <c r="P39" i="16"/>
  <c r="Q39" i="16" s="1"/>
  <c r="R39" i="16" s="1"/>
  <c r="T39" i="16" s="1"/>
  <c r="P33" i="16"/>
  <c r="Q33" i="16" s="1"/>
  <c r="R33" i="16" s="1"/>
  <c r="T33" i="16" s="1"/>
  <c r="P27" i="16"/>
  <c r="Q27" i="16" s="1"/>
  <c r="R27" i="16" s="1"/>
  <c r="T27" i="16" s="1"/>
  <c r="P21" i="16"/>
  <c r="Q21" i="16" s="1"/>
  <c r="R21" i="16" s="1"/>
  <c r="T21" i="16" s="1"/>
  <c r="Q3" i="16"/>
  <c r="R3" i="16" s="1"/>
  <c r="T3" i="16" s="1"/>
  <c r="P39" i="15"/>
  <c r="Q39" i="15" s="1"/>
  <c r="R39" i="15" s="1"/>
  <c r="T39" i="15" s="1"/>
  <c r="Q33" i="15"/>
  <c r="R33" i="15" s="1"/>
  <c r="T33" i="15" s="1"/>
  <c r="P15" i="15"/>
  <c r="Q15" i="15" s="1"/>
  <c r="P27" i="15"/>
  <c r="Q27" i="15" s="1"/>
  <c r="Q3" i="15"/>
  <c r="R3" i="15" s="1"/>
  <c r="P9" i="15"/>
  <c r="Q9" i="15" s="1"/>
  <c r="R9" i="15" s="1"/>
  <c r="P21" i="15"/>
  <c r="Q21" i="15" s="1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R21" i="15" l="1"/>
  <c r="T9" i="15"/>
  <c r="R15" i="15"/>
  <c r="T3" i="15"/>
  <c r="R27" i="15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T15" i="15" l="1"/>
  <c r="T27" i="15"/>
  <c r="T21" i="15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<sst xmlns="http://schemas.openxmlformats.org/spreadsheetml/2006/main" count="1899" uniqueCount="154">
  <si>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</si>
  <si>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</si>
  <si>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</si>
  <si>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</si>
  <si>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</si>
  <si>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</si>
  <si>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</si>
  <si>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</si>
  <si>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</si>
  <si>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</si>
  <si>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</si>
  <si>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</si>
  <si>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</si>
  <si>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</si>
  <si>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</si>
  <si>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</si>
  <si>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</si>
  <si>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</si>
  <si>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</si>
  <si>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</si>
  <si>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</si>
  <si>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</si>
  <si>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</si>
  <si>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</si>
  <si>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</si>
  <si>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</si>
  <si>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</si>
  <si>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</si>
  <si>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</si>
  <si>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</si>
  <si>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</si>
  <si>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</si>
  <si>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</si>
  <si>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</si>
  <si>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</si>
  <si>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</si>
  <si>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</si>
  <si>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</si>
  <si>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</si>
  <si>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</si>
  <si>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</si>
  <si>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</si>
  <si>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</si>
  <si>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</si>
  <si>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</si>
  <si>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</si>
  <si>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</si>
  <si>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</si>
  <si>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</si>
  <si>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</si>
  <si>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</si>
  <si>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</si>
  <si>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</si>
  <si>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</si>
  <si>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</si>
  <si>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</si>
  <si>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</si>
  <si>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</si>
  <si>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</si>
  <si>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</si>
  <si>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</si>
  <si>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</si>
  <si>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</si>
  <si>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</si>
  <si>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</si>
  <si>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</si>
  <si>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</si>
  <si>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</si>
  <si>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</si>
  <si>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</si>
  <si>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</si>
  <si>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</si>
  <si>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</si>
  <si>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</si>
  <si>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</si>
  <si>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</si>
  <si>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</si>
  <si>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</si>
  <si>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</si>
  <si>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</si>
  <si>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</si>
  <si>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</si>
  <si>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</si>
  <si>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</si>
  <si>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</si>
  <si>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</si>
  <si>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</si>
  <si>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</si>
  <si>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</si>
  <si>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</si>
  <si>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</si>
  <si>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</si>
  <si>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</si>
  <si>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</si>
  <si>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</si>
  <si>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</si>
  <si>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</si>
  <si>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</si>
  <si>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</si>
  <si>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</si>
  <si>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</si>
  <si>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</si>
  <si>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</si>
  <si>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</si>
  <si>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</si>
  <si>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</si>
  <si>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</si>
  <si>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</si>
  <si>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</si>
  <si>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</si>
  <si>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</si>
  <si>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</si>
  <si>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</si>
  <si>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</si>
  <si>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</si>
  <si>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</si>
  <si>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</si>
  <si>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</si>
  <si>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</si>
  <si>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</si>
  <si>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>Sample Number</t>
  </si>
  <si>
    <t>H1</t>
  </si>
  <si>
    <t>18S</t>
  </si>
  <si>
    <t>H2</t>
  </si>
  <si>
    <t>H3</t>
  </si>
  <si>
    <t>GAG</t>
  </si>
  <si>
    <t>H4</t>
  </si>
  <si>
    <t>Sample 7</t>
  </si>
  <si>
    <t xml:space="preserve">1. Control (DMSO) </t>
  </si>
  <si>
    <t>H5</t>
  </si>
  <si>
    <t>H6</t>
  </si>
  <si>
    <t>2. MLN 200 nM</t>
  </si>
  <si>
    <t>3. BMS</t>
  </si>
  <si>
    <t>4. JQ1 100 nM</t>
  </si>
  <si>
    <t>5. JQ1 + MLN</t>
  </si>
  <si>
    <t>6. JQ1 + BMS</t>
  </si>
  <si>
    <t>7. JQ1 + MLN + BMS</t>
  </si>
  <si>
    <t>H10</t>
  </si>
  <si>
    <t>H11</t>
  </si>
  <si>
    <t>H12</t>
  </si>
  <si>
    <t>G10</t>
  </si>
  <si>
    <t>G11</t>
  </si>
  <si>
    <t>G12</t>
  </si>
  <si>
    <t>Sample 8</t>
  </si>
  <si>
    <t>Sample 9</t>
  </si>
  <si>
    <t>Sample 10</t>
  </si>
  <si>
    <t>Sample 11</t>
  </si>
  <si>
    <t>Sample 12</t>
  </si>
  <si>
    <t>Sample 13</t>
  </si>
  <si>
    <t>G3</t>
  </si>
  <si>
    <t>G6</t>
  </si>
  <si>
    <t>Sample 14</t>
  </si>
  <si>
    <t>G2</t>
  </si>
  <si>
    <t>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</si>
</sst>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164" fontId="3" fillId="0" borderId="6" xfId="1" applyNumberFormat="1" applyFont="1" applyBorder="1"/>
    <xf numFmtId="0" fontId="3" fillId="2" borderId="0" xfId="1" applyFont="1" applyFill="1"/>
    <xf numFmtId="164" fontId="3" fillId="2" borderId="1" xfId="1" applyNumberFormat="1" applyFont="1" applyFill="1" applyBorder="1"/>
    <xf numFmtId="164" fontId="3" fillId="2" borderId="0" xfId="1" applyNumberFormat="1" applyFont="1" applyFill="1"/>
    <xf numFmtId="164" fontId="3" fillId="2" borderId="2" xfId="1" applyNumberFormat="1" applyFont="1" applyFill="1" applyBorder="1"/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6" t="s">
        <v>112</v>
      </c>
      <c r="H1" s="46"/>
      <c r="I1" s="46"/>
      <c r="J1" s="46"/>
      <c r="K1" s="46"/>
      <c r="L1" s="46"/>
      <c r="M1" s="47" t="s">
        <v>113</v>
      </c>
      <c r="N1" s="47"/>
      <c r="O1" s="47"/>
      <c r="P1" s="47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6" t="s">
        <v>112</v>
      </c>
      <c r="H1" s="46"/>
      <c r="I1" s="46"/>
      <c r="J1" s="46"/>
      <c r="K1" s="46"/>
      <c r="L1" s="46"/>
      <c r="M1" s="47" t="s">
        <v>113</v>
      </c>
      <c r="N1" s="47"/>
      <c r="O1" s="47"/>
      <c r="P1" s="47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6" t="s">
        <v>112</v>
      </c>
      <c r="H1" s="46"/>
      <c r="I1" s="46"/>
      <c r="J1" s="46"/>
      <c r="K1" s="46"/>
      <c r="L1" s="46"/>
      <c r="M1" s="47" t="s">
        <v>113</v>
      </c>
      <c r="N1" s="47"/>
      <c r="O1" s="47"/>
      <c r="P1" s="47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6" t="s">
        <v>112</v>
      </c>
      <c r="H1" s="46"/>
      <c r="I1" s="46"/>
      <c r="J1" s="46"/>
      <c r="K1" s="46"/>
      <c r="L1" s="46"/>
      <c r="M1" s="47" t="s">
        <v>113</v>
      </c>
      <c r="N1" s="47"/>
      <c r="O1" s="47"/>
      <c r="P1" s="47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FAAF2-BD66-3C4B-941A-C6B9E8FB3A5E}">
  <dimension ref="A1:X50"/>
  <sheetViews>
    <sheetView tabSelected="1" zoomScale="139" zoomScaleNormal="100" workbookViewId="0">
      <pane xSplit="1" topLeftCell="B1" activePane="topRight" state="frozen"/>
      <selection pane="topRight" activeCell="A20" sqref="A20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7" width="12.1640625" style="2" customWidth="1"/>
    <col min="18" max="18" width="12.1640625" style="42" customWidth="1"/>
    <col min="19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46" t="s">
        <v>112</v>
      </c>
      <c r="I1" s="46"/>
      <c r="J1" s="46"/>
      <c r="K1" s="46"/>
      <c r="L1" s="46"/>
      <c r="M1" s="46"/>
      <c r="N1" s="47" t="s">
        <v>113</v>
      </c>
      <c r="O1" s="47"/>
      <c r="P1" s="47"/>
      <c r="Q1" s="47"/>
      <c r="S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120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42" t="s">
        <v>87</v>
      </c>
      <c r="S2" s="2" t="s">
        <v>118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ht="16" x14ac:dyDescent="0.2">
      <c r="A3" s="2" t="s">
        <v>128</v>
      </c>
      <c r="B3">
        <v>37</v>
      </c>
      <c r="C3" t="s">
        <v>45</v>
      </c>
      <c r="D3" t="s">
        <v>0</v>
      </c>
      <c r="E3"/>
      <c r="F3" t="s">
        <v>125</v>
      </c>
      <c r="G3" t="s">
        <v>119</v>
      </c>
      <c r="H3"/>
      <c r="I3"/>
      <c r="J3"/>
      <c r="K3" s="25">
        <v>16.495616912841797</v>
      </c>
      <c r="L3" s="25">
        <v>16.492450714111328</v>
      </c>
      <c r="M3" s="25">
        <v>2.3290481418371201E-2</v>
      </c>
      <c r="N3" s="9">
        <f>L3-L6</f>
        <v>8.8057098388671875</v>
      </c>
      <c r="O3" s="9">
        <f>SQRT(M3^2+M6^2)</f>
        <v>0.23161289801869714</v>
      </c>
      <c r="P3" s="18">
        <f>N3</f>
        <v>8.8057098388671875</v>
      </c>
      <c r="Q3" s="9">
        <f>N3-P3</f>
        <v>0</v>
      </c>
      <c r="R3" s="43">
        <f>2^(-Q3)</f>
        <v>1</v>
      </c>
      <c r="S3" s="9">
        <f>O3</f>
        <v>0.23161289801869714</v>
      </c>
      <c r="T3" s="9">
        <f t="shared" ref="T3" si="0">LOG(R3,2)</f>
        <v>0</v>
      </c>
    </row>
    <row r="4" spans="1:24" ht="16" x14ac:dyDescent="0.2">
      <c r="B4">
        <v>49</v>
      </c>
      <c r="C4" t="s">
        <v>78</v>
      </c>
      <c r="D4" t="s">
        <v>0</v>
      </c>
      <c r="E4"/>
      <c r="F4" t="s">
        <v>125</v>
      </c>
      <c r="G4" t="s">
        <v>119</v>
      </c>
      <c r="H4"/>
      <c r="I4"/>
      <c r="J4"/>
      <c r="K4" s="25">
        <v>16.467739105224609</v>
      </c>
      <c r="L4" s="25">
        <v>16.492450714111328</v>
      </c>
      <c r="M4" s="25">
        <v>2.3290481418371201E-2</v>
      </c>
      <c r="N4" s="9"/>
      <c r="O4" s="9"/>
      <c r="P4" s="9"/>
      <c r="Q4" s="9"/>
      <c r="R4" s="43"/>
      <c r="S4" s="9"/>
      <c r="T4" s="9"/>
    </row>
    <row r="5" spans="1:24" ht="16" x14ac:dyDescent="0.2">
      <c r="B5">
        <v>61</v>
      </c>
      <c r="C5" t="s">
        <v>77</v>
      </c>
      <c r="D5" t="s">
        <v>0</v>
      </c>
      <c r="E5"/>
      <c r="F5" t="s">
        <v>125</v>
      </c>
      <c r="G5" t="s">
        <v>119</v>
      </c>
      <c r="H5"/>
      <c r="I5"/>
      <c r="J5"/>
      <c r="K5" s="25">
        <v>16.513996124267578</v>
      </c>
      <c r="L5" s="25">
        <v>16.492450714111328</v>
      </c>
      <c r="M5" s="25">
        <v>2.3290481418371201E-2</v>
      </c>
      <c r="N5" s="9"/>
      <c r="O5" s="9"/>
      <c r="P5" s="9"/>
      <c r="Q5" s="9"/>
      <c r="R5" s="43"/>
      <c r="S5" s="9"/>
      <c r="T5" s="9"/>
    </row>
    <row r="6" spans="1:24" ht="16" x14ac:dyDescent="0.2">
      <c r="B6">
        <v>1</v>
      </c>
      <c r="C6" t="s">
        <v>81</v>
      </c>
      <c r="D6" t="s">
        <v>0</v>
      </c>
      <c r="E6"/>
      <c r="F6" t="s">
        <v>122</v>
      </c>
      <c r="G6" t="s">
        <v>119</v>
      </c>
      <c r="H6"/>
      <c r="I6"/>
      <c r="J6"/>
      <c r="K6" s="25">
        <v>7.9484663009643555</v>
      </c>
      <c r="L6" s="25">
        <v>7.6867408752441406</v>
      </c>
      <c r="M6" s="25">
        <v>0.23043890297412872</v>
      </c>
      <c r="N6" s="9"/>
      <c r="O6" s="9"/>
      <c r="P6" s="9"/>
      <c r="Q6" s="9"/>
      <c r="R6" s="43"/>
      <c r="S6" s="9"/>
      <c r="T6" s="9"/>
      <c r="U6" s="1" t="s">
        <v>1</v>
      </c>
    </row>
    <row r="7" spans="1:24" ht="16" x14ac:dyDescent="0.2">
      <c r="B7">
        <v>13</v>
      </c>
      <c r="C7" t="s">
        <v>80</v>
      </c>
      <c r="D7" t="s">
        <v>0</v>
      </c>
      <c r="E7"/>
      <c r="F7" t="s">
        <v>122</v>
      </c>
      <c r="G7" t="s">
        <v>119</v>
      </c>
      <c r="H7"/>
      <c r="I7"/>
      <c r="J7"/>
      <c r="K7" s="25">
        <v>7.5143232345581055</v>
      </c>
      <c r="L7" s="25">
        <v>7.6867408752441406</v>
      </c>
      <c r="M7" s="25">
        <v>0.23043890297412872</v>
      </c>
      <c r="N7" s="9"/>
      <c r="O7" s="6"/>
      <c r="P7" s="6"/>
      <c r="Q7" s="6"/>
      <c r="R7" s="44"/>
      <c r="S7" s="6"/>
      <c r="T7" s="6"/>
      <c r="U7" s="1" t="s">
        <v>1</v>
      </c>
      <c r="V7" s="5"/>
      <c r="W7" s="5"/>
      <c r="X7" s="5"/>
    </row>
    <row r="8" spans="1:24" ht="16" x14ac:dyDescent="0.2">
      <c r="B8">
        <v>25</v>
      </c>
      <c r="C8" t="s">
        <v>79</v>
      </c>
      <c r="D8" t="s">
        <v>0</v>
      </c>
      <c r="E8"/>
      <c r="F8" t="s">
        <v>122</v>
      </c>
      <c r="G8" t="s">
        <v>119</v>
      </c>
      <c r="H8"/>
      <c r="I8"/>
      <c r="J8"/>
      <c r="K8" s="25">
        <v>7.5974316596984863</v>
      </c>
      <c r="L8" s="25">
        <v>7.6867408752441406</v>
      </c>
      <c r="M8" s="25">
        <v>0.23043890297412872</v>
      </c>
      <c r="N8" s="9"/>
      <c r="O8" s="6"/>
      <c r="P8" s="6"/>
      <c r="Q8" s="6"/>
      <c r="R8" s="44"/>
      <c r="S8" s="6"/>
      <c r="T8" s="6"/>
      <c r="U8" s="1" t="s">
        <v>1</v>
      </c>
      <c r="V8" s="5"/>
      <c r="W8" s="5"/>
      <c r="X8" s="5"/>
    </row>
    <row r="9" spans="1:24" s="13" customFormat="1" ht="16" x14ac:dyDescent="0.2">
      <c r="A9" s="27" t="s">
        <v>131</v>
      </c>
      <c r="B9">
        <v>38</v>
      </c>
      <c r="C9" t="s">
        <v>42</v>
      </c>
      <c r="D9" t="s">
        <v>70</v>
      </c>
      <c r="E9"/>
      <c r="F9" t="s">
        <v>125</v>
      </c>
      <c r="G9" t="s">
        <v>119</v>
      </c>
      <c r="H9"/>
      <c r="I9"/>
      <c r="J9"/>
      <c r="K9" s="25">
        <v>17.741462707519531</v>
      </c>
      <c r="L9" s="25">
        <v>17.765018463134766</v>
      </c>
      <c r="M9" s="25">
        <v>5.7340402156114578E-2</v>
      </c>
      <c r="N9" s="9">
        <f t="shared" ref="N9" si="1">L9-L12</f>
        <v>10.069924831390381</v>
      </c>
      <c r="O9" s="9">
        <f t="shared" ref="O9" si="2">SQRT(M9^2+M12^2)</f>
        <v>0.19032079615054853</v>
      </c>
      <c r="P9" s="9">
        <f t="shared" ref="P9" si="3">P$3</f>
        <v>8.8057098388671875</v>
      </c>
      <c r="Q9" s="9">
        <f t="shared" ref="Q9" si="4">N9-P9</f>
        <v>1.2642149925231934</v>
      </c>
      <c r="R9" s="43">
        <f>2^(-Q9)</f>
        <v>0.41632583933233713</v>
      </c>
      <c r="S9" s="9">
        <f>O9</f>
        <v>0.19032079615054853</v>
      </c>
      <c r="T9" s="9">
        <f t="shared" ref="T9" si="5">LOG(R9,2)</f>
        <v>-1.2642149925231936</v>
      </c>
    </row>
    <row r="10" spans="1:24" ht="16" x14ac:dyDescent="0.2">
      <c r="A10" s="29"/>
      <c r="B10">
        <v>50</v>
      </c>
      <c r="C10" t="s">
        <v>72</v>
      </c>
      <c r="D10" t="s">
        <v>70</v>
      </c>
      <c r="E10"/>
      <c r="F10" t="s">
        <v>125</v>
      </c>
      <c r="G10" t="s">
        <v>119</v>
      </c>
      <c r="H10"/>
      <c r="I10"/>
      <c r="J10"/>
      <c r="K10" s="25">
        <v>17.723207473754883</v>
      </c>
      <c r="L10" s="25">
        <v>17.765018463134766</v>
      </c>
      <c r="M10" s="25">
        <v>5.7340402156114578E-2</v>
      </c>
      <c r="N10" s="9"/>
      <c r="O10" s="9"/>
      <c r="P10" s="6"/>
      <c r="Q10" s="9"/>
      <c r="R10" s="43"/>
      <c r="S10" s="9"/>
      <c r="T10" s="9"/>
    </row>
    <row r="11" spans="1:24" ht="16" x14ac:dyDescent="0.2">
      <c r="A11" s="29"/>
      <c r="B11">
        <v>62</v>
      </c>
      <c r="C11" t="s">
        <v>71</v>
      </c>
      <c r="D11" t="s">
        <v>70</v>
      </c>
      <c r="E11"/>
      <c r="F11" t="s">
        <v>125</v>
      </c>
      <c r="G11" t="s">
        <v>119</v>
      </c>
      <c r="H11"/>
      <c r="I11"/>
      <c r="J11"/>
      <c r="K11" s="25">
        <v>17.830385208129883</v>
      </c>
      <c r="L11" s="25">
        <v>17.765018463134766</v>
      </c>
      <c r="M11" s="25">
        <v>5.7340402156114578E-2</v>
      </c>
      <c r="N11" s="9"/>
      <c r="O11" s="9"/>
      <c r="P11" s="6"/>
      <c r="Q11" s="9"/>
      <c r="R11" s="43"/>
      <c r="S11" s="9"/>
      <c r="T11" s="9"/>
    </row>
    <row r="12" spans="1:24" ht="16" x14ac:dyDescent="0.2">
      <c r="A12" s="29"/>
      <c r="B12">
        <v>2</v>
      </c>
      <c r="C12" t="s">
        <v>75</v>
      </c>
      <c r="D12" t="s">
        <v>70</v>
      </c>
      <c r="E12"/>
      <c r="F12" t="s">
        <v>122</v>
      </c>
      <c r="G12" t="s">
        <v>119</v>
      </c>
      <c r="H12"/>
      <c r="I12"/>
      <c r="J12"/>
      <c r="K12" s="25">
        <v>7.5635528564453125</v>
      </c>
      <c r="L12" s="25">
        <v>7.6950936317443848</v>
      </c>
      <c r="M12" s="25">
        <v>0.18147750198841095</v>
      </c>
      <c r="N12" s="9"/>
      <c r="O12" s="9"/>
      <c r="P12" s="6"/>
      <c r="Q12" s="9"/>
      <c r="R12" s="43"/>
      <c r="S12" s="9"/>
      <c r="T12" s="9"/>
      <c r="U12" s="1" t="s">
        <v>1</v>
      </c>
      <c r="V12" s="5"/>
      <c r="W12" s="5"/>
      <c r="X12" s="5"/>
    </row>
    <row r="13" spans="1:24" ht="16" x14ac:dyDescent="0.2">
      <c r="A13" s="29"/>
      <c r="B13">
        <v>14</v>
      </c>
      <c r="C13" t="s">
        <v>74</v>
      </c>
      <c r="D13" t="s">
        <v>70</v>
      </c>
      <c r="E13"/>
      <c r="F13" t="s">
        <v>122</v>
      </c>
      <c r="G13" t="s">
        <v>119</v>
      </c>
      <c r="H13"/>
      <c r="I13"/>
      <c r="J13"/>
      <c r="K13" s="25">
        <v>7.619596004486084</v>
      </c>
      <c r="L13" s="25">
        <v>7.6950936317443848</v>
      </c>
      <c r="M13" s="25">
        <v>0.18147750198841095</v>
      </c>
      <c r="N13" s="9"/>
      <c r="O13" s="6"/>
      <c r="P13" s="6"/>
      <c r="Q13" s="6"/>
      <c r="R13" s="44"/>
      <c r="S13" s="6"/>
      <c r="T13" s="6"/>
      <c r="U13" s="1" t="s">
        <v>1</v>
      </c>
      <c r="V13" s="5"/>
      <c r="W13" s="5"/>
      <c r="X13" s="5"/>
    </row>
    <row r="14" spans="1:24" s="10" customFormat="1" ht="16" x14ac:dyDescent="0.2">
      <c r="A14" s="30"/>
      <c r="B14">
        <v>26</v>
      </c>
      <c r="C14" t="s">
        <v>73</v>
      </c>
      <c r="D14" t="s">
        <v>70</v>
      </c>
      <c r="E14"/>
      <c r="F14" t="s">
        <v>122</v>
      </c>
      <c r="G14" t="s">
        <v>119</v>
      </c>
      <c r="H14"/>
      <c r="I14"/>
      <c r="J14"/>
      <c r="K14" s="25">
        <v>7.9021329879760742</v>
      </c>
      <c r="L14" s="25">
        <v>7.6950936317443848</v>
      </c>
      <c r="M14" s="25">
        <v>0.18147750198841095</v>
      </c>
      <c r="N14" s="41"/>
      <c r="O14" s="12"/>
      <c r="P14" s="12"/>
      <c r="Q14" s="12"/>
      <c r="R14" s="45"/>
      <c r="S14" s="12"/>
      <c r="T14" s="12"/>
      <c r="U14" s="10" t="s">
        <v>1</v>
      </c>
      <c r="V14" s="11"/>
      <c r="W14" s="11"/>
      <c r="X14" s="11"/>
    </row>
    <row r="15" spans="1:24" s="13" customFormat="1" ht="16" x14ac:dyDescent="0.2">
      <c r="A15" s="27" t="s">
        <v>132</v>
      </c>
      <c r="B15">
        <v>39</v>
      </c>
      <c r="C15" t="s">
        <v>7</v>
      </c>
      <c r="D15" t="s">
        <v>34</v>
      </c>
      <c r="E15"/>
      <c r="F15" t="s">
        <v>125</v>
      </c>
      <c r="G15" t="s">
        <v>119</v>
      </c>
      <c r="H15"/>
      <c r="I15"/>
      <c r="J15"/>
      <c r="K15" s="25">
        <v>17.521415710449219</v>
      </c>
      <c r="L15" s="25">
        <v>17.568586349487305</v>
      </c>
      <c r="M15" s="25">
        <v>5.2268762141466141E-2</v>
      </c>
      <c r="N15" s="9">
        <f t="shared" ref="N15" si="6">L15-L18</f>
        <v>9.301234245300293</v>
      </c>
      <c r="O15" s="9">
        <f t="shared" ref="O15" si="7">SQRT(M15^2+M18^2)</f>
        <v>0.17851948256191649</v>
      </c>
      <c r="P15" s="9">
        <f t="shared" ref="P15" si="8">P$3</f>
        <v>8.8057098388671875</v>
      </c>
      <c r="Q15" s="9">
        <f t="shared" ref="Q15" si="9">N15-P15</f>
        <v>0.49552440643310547</v>
      </c>
      <c r="R15" s="43">
        <f>2^(-Q15)</f>
        <v>0.70930380579932817</v>
      </c>
      <c r="S15" s="9">
        <f>O15</f>
        <v>0.17851948256191649</v>
      </c>
      <c r="T15" s="9">
        <f t="shared" ref="T15" si="10">LOG(R15,2)</f>
        <v>-0.4955244064331053</v>
      </c>
      <c r="U15" s="13" t="s">
        <v>1</v>
      </c>
    </row>
    <row r="16" spans="1:24" ht="16" x14ac:dyDescent="0.2">
      <c r="A16" s="29"/>
      <c r="B16">
        <v>51</v>
      </c>
      <c r="C16" t="s">
        <v>36</v>
      </c>
      <c r="D16" t="s">
        <v>34</v>
      </c>
      <c r="E16"/>
      <c r="F16" t="s">
        <v>125</v>
      </c>
      <c r="G16" t="s">
        <v>119</v>
      </c>
      <c r="H16"/>
      <c r="I16"/>
      <c r="J16"/>
      <c r="K16" s="25">
        <v>17.559564590454102</v>
      </c>
      <c r="L16" s="25">
        <v>17.568586349487305</v>
      </c>
      <c r="M16" s="25">
        <v>5.2268762141466141E-2</v>
      </c>
      <c r="N16" s="9"/>
      <c r="O16" s="9"/>
      <c r="P16" s="6"/>
      <c r="Q16" s="9"/>
      <c r="R16" s="43"/>
      <c r="S16" s="9"/>
      <c r="T16" s="9"/>
      <c r="U16" s="1" t="s">
        <v>1</v>
      </c>
    </row>
    <row r="17" spans="1:24" ht="16" x14ac:dyDescent="0.2">
      <c r="A17" s="29"/>
      <c r="B17">
        <v>63</v>
      </c>
      <c r="C17" t="s">
        <v>35</v>
      </c>
      <c r="D17" t="s">
        <v>34</v>
      </c>
      <c r="E17"/>
      <c r="F17" t="s">
        <v>125</v>
      </c>
      <c r="G17" t="s">
        <v>119</v>
      </c>
      <c r="H17"/>
      <c r="I17"/>
      <c r="J17"/>
      <c r="K17" s="25">
        <v>17.624778747558594</v>
      </c>
      <c r="L17" s="25">
        <v>17.568586349487305</v>
      </c>
      <c r="M17" s="25">
        <v>5.2268762141466141E-2</v>
      </c>
      <c r="N17" s="9"/>
      <c r="O17" s="9"/>
      <c r="P17" s="6"/>
      <c r="Q17" s="9"/>
      <c r="R17" s="43"/>
      <c r="S17" s="9"/>
      <c r="T17" s="9"/>
      <c r="U17" s="1" t="s">
        <v>1</v>
      </c>
    </row>
    <row r="18" spans="1:24" ht="16" x14ac:dyDescent="0.2">
      <c r="A18" s="29"/>
      <c r="B18">
        <v>3</v>
      </c>
      <c r="C18" t="s">
        <v>39</v>
      </c>
      <c r="D18" t="s">
        <v>34</v>
      </c>
      <c r="E18"/>
      <c r="F18" t="s">
        <v>122</v>
      </c>
      <c r="G18" t="s">
        <v>119</v>
      </c>
      <c r="H18"/>
      <c r="I18"/>
      <c r="J18"/>
      <c r="K18" s="25">
        <v>8.1093568801879883</v>
      </c>
      <c r="L18" s="25">
        <v>8.2673521041870117</v>
      </c>
      <c r="M18" s="25">
        <v>0.17069616913795471</v>
      </c>
      <c r="N18" s="9"/>
      <c r="O18" s="9"/>
      <c r="P18" s="6"/>
      <c r="Q18" s="9"/>
      <c r="R18" s="43"/>
      <c r="S18" s="9"/>
      <c r="T18" s="9"/>
    </row>
    <row r="19" spans="1:24" ht="16" x14ac:dyDescent="0.2">
      <c r="A19" s="29"/>
      <c r="B19">
        <v>15</v>
      </c>
      <c r="C19" t="s">
        <v>38</v>
      </c>
      <c r="D19" t="s">
        <v>34</v>
      </c>
      <c r="E19"/>
      <c r="F19" t="s">
        <v>122</v>
      </c>
      <c r="G19" t="s">
        <v>119</v>
      </c>
      <c r="H19"/>
      <c r="I19"/>
      <c r="J19"/>
      <c r="K19" s="25">
        <v>8.2442951202392578</v>
      </c>
      <c r="L19" s="25">
        <v>8.2673521041870117</v>
      </c>
      <c r="M19" s="25">
        <v>0.17069616913795471</v>
      </c>
      <c r="N19" s="9"/>
      <c r="O19" s="6"/>
      <c r="P19" s="6"/>
      <c r="Q19" s="6"/>
      <c r="R19" s="44"/>
      <c r="S19" s="6"/>
      <c r="T19" s="6"/>
    </row>
    <row r="20" spans="1:24" s="10" customFormat="1" ht="16" x14ac:dyDescent="0.2">
      <c r="A20" s="30"/>
      <c r="B20">
        <v>27</v>
      </c>
      <c r="C20" t="s">
        <v>37</v>
      </c>
      <c r="D20" t="s">
        <v>34</v>
      </c>
      <c r="E20"/>
      <c r="F20" t="s">
        <v>122</v>
      </c>
      <c r="G20" t="s">
        <v>119</v>
      </c>
      <c r="H20"/>
      <c r="I20"/>
      <c r="J20"/>
      <c r="K20" s="25">
        <v>8.4484052658081055</v>
      </c>
      <c r="L20" s="25">
        <v>8.2673521041870117</v>
      </c>
      <c r="M20" s="25">
        <v>0.17069616913795471</v>
      </c>
      <c r="N20" s="41"/>
      <c r="O20" s="12"/>
      <c r="P20" s="12"/>
      <c r="Q20" s="12"/>
      <c r="R20" s="45"/>
      <c r="S20" s="12"/>
      <c r="T20" s="12"/>
    </row>
    <row r="21" spans="1:24" s="13" customFormat="1" ht="16" x14ac:dyDescent="0.2">
      <c r="A21" s="27" t="s">
        <v>133</v>
      </c>
      <c r="B21">
        <v>40</v>
      </c>
      <c r="C21" t="s">
        <v>4</v>
      </c>
      <c r="D21" t="s">
        <v>28</v>
      </c>
      <c r="E21"/>
      <c r="F21" t="s">
        <v>125</v>
      </c>
      <c r="G21" t="s">
        <v>119</v>
      </c>
      <c r="H21"/>
      <c r="I21"/>
      <c r="J21"/>
      <c r="K21" s="25">
        <v>14.714385986328125</v>
      </c>
      <c r="L21" s="25">
        <v>14.739373207092285</v>
      </c>
      <c r="M21" s="25">
        <v>2.8176495805382729E-2</v>
      </c>
      <c r="N21" s="9">
        <f t="shared" ref="N21" si="11">L21-L24</f>
        <v>7.2132444381713867</v>
      </c>
      <c r="O21" s="9">
        <f t="shared" ref="O21" si="12">SQRT(M21^2+M24^2)</f>
        <v>0.24817459850391552</v>
      </c>
      <c r="P21" s="9">
        <f t="shared" ref="P21:P27" si="13">P$3</f>
        <v>8.8057098388671875</v>
      </c>
      <c r="Q21" s="9">
        <f t="shared" ref="Q21" si="14">N21-P21</f>
        <v>-1.5924654006958008</v>
      </c>
      <c r="R21" s="43">
        <f>2^(-Q21)</f>
        <v>3.0156424818891781</v>
      </c>
      <c r="S21" s="9">
        <f>O21</f>
        <v>0.24817459850391552</v>
      </c>
      <c r="T21" s="9">
        <f t="shared" ref="T21" si="15">LOG(R21,2)</f>
        <v>1.5924654006958006</v>
      </c>
    </row>
    <row r="22" spans="1:24" ht="16" x14ac:dyDescent="0.2">
      <c r="A22" s="29"/>
      <c r="B22">
        <v>52</v>
      </c>
      <c r="C22" t="s">
        <v>30</v>
      </c>
      <c r="D22" t="s">
        <v>28</v>
      </c>
      <c r="E22"/>
      <c r="F22" t="s">
        <v>125</v>
      </c>
      <c r="G22" t="s">
        <v>119</v>
      </c>
      <c r="H22"/>
      <c r="I22"/>
      <c r="J22"/>
      <c r="K22" s="25">
        <v>14.733822822570801</v>
      </c>
      <c r="L22" s="25">
        <v>14.739373207092285</v>
      </c>
      <c r="M22" s="25">
        <v>2.8176495805382729E-2</v>
      </c>
      <c r="N22" s="9"/>
      <c r="O22" s="9"/>
      <c r="P22" s="6"/>
      <c r="Q22" s="9"/>
      <c r="R22" s="43"/>
      <c r="S22" s="9"/>
      <c r="T22" s="9"/>
    </row>
    <row r="23" spans="1:24" ht="16" x14ac:dyDescent="0.2">
      <c r="A23" s="29"/>
      <c r="B23">
        <v>64</v>
      </c>
      <c r="C23" t="s">
        <v>29</v>
      </c>
      <c r="D23" t="s">
        <v>28</v>
      </c>
      <c r="E23"/>
      <c r="F23" t="s">
        <v>125</v>
      </c>
      <c r="G23" t="s">
        <v>119</v>
      </c>
      <c r="H23"/>
      <c r="I23"/>
      <c r="J23"/>
      <c r="K23" s="25">
        <v>14.769912719726562</v>
      </c>
      <c r="L23" s="25">
        <v>14.739373207092285</v>
      </c>
      <c r="M23" s="25">
        <v>2.8176495805382729E-2</v>
      </c>
      <c r="N23" s="9"/>
      <c r="O23" s="9"/>
      <c r="P23" s="6"/>
      <c r="Q23" s="9"/>
      <c r="R23" s="43"/>
      <c r="S23" s="9"/>
      <c r="T23" s="9"/>
    </row>
    <row r="24" spans="1:24" ht="16" x14ac:dyDescent="0.2">
      <c r="A24" s="29"/>
      <c r="B24">
        <v>4</v>
      </c>
      <c r="C24" t="s">
        <v>33</v>
      </c>
      <c r="D24" t="s">
        <v>28</v>
      </c>
      <c r="E24"/>
      <c r="F24" t="s">
        <v>122</v>
      </c>
      <c r="G24" t="s">
        <v>119</v>
      </c>
      <c r="H24"/>
      <c r="I24"/>
      <c r="J24"/>
      <c r="K24" s="25">
        <v>7.2465696334838867</v>
      </c>
      <c r="L24" s="25">
        <v>7.5261287689208984</v>
      </c>
      <c r="M24" s="25">
        <v>0.24656990170478821</v>
      </c>
      <c r="N24" s="9"/>
      <c r="O24" s="9"/>
      <c r="P24" s="6"/>
      <c r="Q24" s="9"/>
      <c r="R24" s="43"/>
      <c r="S24" s="9"/>
      <c r="T24" s="9"/>
      <c r="U24" s="1" t="s">
        <v>1</v>
      </c>
      <c r="V24" s="5"/>
      <c r="W24" s="5"/>
      <c r="X24" s="5"/>
    </row>
    <row r="25" spans="1:24" ht="16" x14ac:dyDescent="0.2">
      <c r="A25" s="29"/>
      <c r="B25">
        <v>16</v>
      </c>
      <c r="C25" t="s">
        <v>32</v>
      </c>
      <c r="D25" t="s">
        <v>28</v>
      </c>
      <c r="E25"/>
      <c r="F25" t="s">
        <v>122</v>
      </c>
      <c r="G25" t="s">
        <v>119</v>
      </c>
      <c r="H25"/>
      <c r="I25"/>
      <c r="J25"/>
      <c r="K25" s="25">
        <v>7.619199275970459</v>
      </c>
      <c r="L25" s="25">
        <v>7.5261287689208984</v>
      </c>
      <c r="M25" s="25">
        <v>0.24656990170478821</v>
      </c>
      <c r="N25" s="9"/>
      <c r="O25" s="6"/>
      <c r="P25" s="6"/>
      <c r="Q25" s="6"/>
      <c r="R25" s="44"/>
      <c r="S25" s="6"/>
      <c r="T25" s="6"/>
      <c r="U25" s="1" t="s">
        <v>1</v>
      </c>
      <c r="V25" s="5"/>
      <c r="W25" s="5"/>
      <c r="X25" s="5"/>
    </row>
    <row r="26" spans="1:24" s="10" customFormat="1" ht="16" x14ac:dyDescent="0.2">
      <c r="A26" s="30"/>
      <c r="B26">
        <v>28</v>
      </c>
      <c r="C26" t="s">
        <v>31</v>
      </c>
      <c r="D26" t="s">
        <v>28</v>
      </c>
      <c r="E26"/>
      <c r="F26" t="s">
        <v>122</v>
      </c>
      <c r="G26" t="s">
        <v>119</v>
      </c>
      <c r="H26"/>
      <c r="I26"/>
      <c r="J26"/>
      <c r="K26" s="25">
        <v>7.7126173973083496</v>
      </c>
      <c r="L26" s="25">
        <v>7.5261287689208984</v>
      </c>
      <c r="M26" s="25">
        <v>0.24656990170478821</v>
      </c>
      <c r="N26" s="41"/>
      <c r="O26" s="12"/>
      <c r="P26" s="12"/>
      <c r="Q26" s="12"/>
      <c r="R26" s="45"/>
      <c r="S26" s="12"/>
      <c r="T26" s="12"/>
      <c r="U26" s="10" t="s">
        <v>1</v>
      </c>
      <c r="V26" s="11"/>
      <c r="W26" s="11"/>
      <c r="X26" s="11"/>
    </row>
    <row r="27" spans="1:24" s="13" customFormat="1" ht="16" x14ac:dyDescent="0.2">
      <c r="A27" s="27" t="s">
        <v>134</v>
      </c>
      <c r="B27">
        <v>41</v>
      </c>
      <c r="C27" t="s">
        <v>44</v>
      </c>
      <c r="D27" t="s">
        <v>63</v>
      </c>
      <c r="E27"/>
      <c r="F27" t="s">
        <v>125</v>
      </c>
      <c r="G27" t="s">
        <v>119</v>
      </c>
      <c r="H27"/>
      <c r="I27"/>
      <c r="J27"/>
      <c r="K27" s="25">
        <v>17.326753616333008</v>
      </c>
      <c r="L27" s="25">
        <v>17.386232376098633</v>
      </c>
      <c r="M27" s="25">
        <v>5.346163734793663E-2</v>
      </c>
      <c r="N27" s="9">
        <f t="shared" ref="N27" si="16">L27-L30</f>
        <v>9.3110170364379883</v>
      </c>
      <c r="O27" s="9">
        <f t="shared" ref="O27" si="17">SQRT(M27^2+M30^2)</f>
        <v>0.20077540920119938</v>
      </c>
      <c r="P27" s="9">
        <f t="shared" si="13"/>
        <v>8.8057098388671875</v>
      </c>
      <c r="Q27" s="9">
        <f t="shared" ref="Q27" si="18">N27-P27</f>
        <v>0.50530719757080078</v>
      </c>
      <c r="R27" s="43">
        <f>2^(-Q27)</f>
        <v>0.70451034800487278</v>
      </c>
      <c r="S27" s="9">
        <f>O27</f>
        <v>0.20077540920119938</v>
      </c>
      <c r="T27" s="9">
        <f t="shared" ref="T27" si="19">LOG(R27,2)</f>
        <v>-0.50530719757080089</v>
      </c>
    </row>
    <row r="28" spans="1:24" ht="16" x14ac:dyDescent="0.2">
      <c r="A28" s="29"/>
      <c r="B28">
        <v>53</v>
      </c>
      <c r="C28" t="s">
        <v>66</v>
      </c>
      <c r="D28" t="s">
        <v>63</v>
      </c>
      <c r="E28"/>
      <c r="F28" t="s">
        <v>125</v>
      </c>
      <c r="G28" t="s">
        <v>119</v>
      </c>
      <c r="H28"/>
      <c r="I28"/>
      <c r="J28"/>
      <c r="K28" s="25">
        <v>17.43028450012207</v>
      </c>
      <c r="L28" s="25">
        <v>17.386232376098633</v>
      </c>
      <c r="M28" s="25">
        <v>5.346163734793663E-2</v>
      </c>
      <c r="N28" s="9"/>
      <c r="O28" s="9"/>
      <c r="P28" s="6"/>
      <c r="Q28" s="9"/>
      <c r="R28" s="43"/>
      <c r="S28" s="9"/>
      <c r="T28" s="9"/>
    </row>
    <row r="29" spans="1:24" ht="16" x14ac:dyDescent="0.2">
      <c r="A29" s="29"/>
      <c r="B29">
        <v>65</v>
      </c>
      <c r="C29" t="s">
        <v>65</v>
      </c>
      <c r="D29" t="s">
        <v>63</v>
      </c>
      <c r="E29"/>
      <c r="F29" t="s">
        <v>125</v>
      </c>
      <c r="G29" t="s">
        <v>119</v>
      </c>
      <c r="H29"/>
      <c r="I29"/>
      <c r="J29"/>
      <c r="K29" s="25">
        <v>17.40165901184082</v>
      </c>
      <c r="L29" s="25">
        <v>17.386232376098633</v>
      </c>
      <c r="M29" s="25">
        <v>5.346163734793663E-2</v>
      </c>
      <c r="N29" s="9"/>
      <c r="O29" s="9"/>
      <c r="P29" s="6"/>
      <c r="Q29" s="9"/>
      <c r="R29" s="43"/>
      <c r="S29" s="9"/>
      <c r="T29" s="9"/>
    </row>
    <row r="30" spans="1:24" ht="16" x14ac:dyDescent="0.2">
      <c r="A30" s="29"/>
      <c r="B30">
        <v>5</v>
      </c>
      <c r="C30" t="s">
        <v>69</v>
      </c>
      <c r="D30" t="s">
        <v>63</v>
      </c>
      <c r="E30"/>
      <c r="F30" t="s">
        <v>122</v>
      </c>
      <c r="G30" t="s">
        <v>119</v>
      </c>
      <c r="H30"/>
      <c r="I30"/>
      <c r="J30"/>
      <c r="K30" s="25">
        <v>7.8611736297607422</v>
      </c>
      <c r="L30" s="25">
        <v>8.0752153396606445</v>
      </c>
      <c r="M30" s="25">
        <v>0.19352678954601288</v>
      </c>
      <c r="N30" s="9"/>
      <c r="O30" s="9"/>
      <c r="P30" s="6"/>
      <c r="Q30" s="9"/>
      <c r="R30" s="43"/>
      <c r="S30" s="9"/>
      <c r="T30" s="9"/>
      <c r="U30" s="1" t="s">
        <v>1</v>
      </c>
      <c r="V30" s="5"/>
      <c r="W30" s="5"/>
      <c r="X30" s="5"/>
    </row>
    <row r="31" spans="1:24" ht="16" x14ac:dyDescent="0.2">
      <c r="A31" s="29"/>
      <c r="B31">
        <v>17</v>
      </c>
      <c r="C31" t="s">
        <v>68</v>
      </c>
      <c r="D31" t="s">
        <v>63</v>
      </c>
      <c r="E31"/>
      <c r="F31" t="s">
        <v>122</v>
      </c>
      <c r="G31" t="s">
        <v>119</v>
      </c>
      <c r="H31"/>
      <c r="I31"/>
      <c r="J31"/>
      <c r="K31" s="25">
        <v>8.2378444671630859</v>
      </c>
      <c r="L31" s="25">
        <v>8.0752153396606445</v>
      </c>
      <c r="M31" s="25">
        <v>0.19352678954601288</v>
      </c>
      <c r="N31" s="9"/>
      <c r="O31" s="6"/>
      <c r="P31" s="6"/>
      <c r="Q31" s="6"/>
      <c r="R31" s="44"/>
      <c r="S31" s="6"/>
      <c r="T31" s="6"/>
      <c r="U31" s="1" t="s">
        <v>1</v>
      </c>
      <c r="V31" s="5"/>
      <c r="W31" s="5"/>
      <c r="X31" s="5"/>
    </row>
    <row r="32" spans="1:24" s="10" customFormat="1" ht="16" x14ac:dyDescent="0.2">
      <c r="A32" s="30"/>
      <c r="B32">
        <v>29</v>
      </c>
      <c r="C32" t="s">
        <v>67</v>
      </c>
      <c r="D32" t="s">
        <v>63</v>
      </c>
      <c r="E32"/>
      <c r="F32" t="s">
        <v>122</v>
      </c>
      <c r="G32" t="s">
        <v>119</v>
      </c>
      <c r="H32"/>
      <c r="I32"/>
      <c r="J32"/>
      <c r="K32" s="25">
        <v>8.1266269683837891</v>
      </c>
      <c r="L32" s="25">
        <v>8.0752153396606445</v>
      </c>
      <c r="M32" s="25">
        <v>0.19352678954601288</v>
      </c>
      <c r="N32" s="41"/>
      <c r="O32" s="12"/>
      <c r="P32" s="12"/>
      <c r="Q32" s="12"/>
      <c r="R32" s="45"/>
      <c r="S32" s="12"/>
      <c r="T32" s="12"/>
      <c r="U32" s="10" t="s">
        <v>1</v>
      </c>
      <c r="V32" s="11"/>
      <c r="W32" s="11"/>
      <c r="X32" s="11"/>
    </row>
    <row r="33" spans="1:24" s="13" customFormat="1" ht="16" x14ac:dyDescent="0.2">
      <c r="A33" s="27" t="s">
        <v>135</v>
      </c>
      <c r="B33">
        <v>42</v>
      </c>
      <c r="C33" t="s">
        <v>41</v>
      </c>
      <c r="D33" t="s">
        <v>57</v>
      </c>
      <c r="E33"/>
      <c r="F33" t="s">
        <v>125</v>
      </c>
      <c r="G33" t="s">
        <v>119</v>
      </c>
      <c r="H33"/>
      <c r="I33"/>
      <c r="J33"/>
      <c r="K33" s="25">
        <v>17.53404426574707</v>
      </c>
      <c r="L33" s="25">
        <v>17.546930313110352</v>
      </c>
      <c r="M33" s="25">
        <v>2.092721126973629E-2</v>
      </c>
      <c r="N33" s="9">
        <f t="shared" ref="N33" si="20">L33-L36</f>
        <v>8.2083606719970703</v>
      </c>
      <c r="O33" s="9">
        <f t="shared" ref="O33" si="21">SQRT(M33^2+M36^2)</f>
        <v>0.10556093645229787</v>
      </c>
      <c r="P33" s="9">
        <f t="shared" ref="P33:P39" si="22">P$3</f>
        <v>8.8057098388671875</v>
      </c>
      <c r="Q33" s="9">
        <f t="shared" ref="Q33" si="23">N33-P33</f>
        <v>-0.59734916687011719</v>
      </c>
      <c r="R33" s="43">
        <f>2^(-Q33)</f>
        <v>1.5129341193920702</v>
      </c>
      <c r="S33" s="9">
        <f>O33</f>
        <v>0.10556093645229787</v>
      </c>
      <c r="T33" s="9">
        <f t="shared" ref="T33" si="24">LOG(R33,2)</f>
        <v>0.59734916687011708</v>
      </c>
    </row>
    <row r="34" spans="1:24" ht="16" x14ac:dyDescent="0.2">
      <c r="A34" s="29"/>
      <c r="B34">
        <v>54</v>
      </c>
      <c r="C34" t="s">
        <v>59</v>
      </c>
      <c r="D34" t="s">
        <v>57</v>
      </c>
      <c r="E34"/>
      <c r="F34" t="s">
        <v>125</v>
      </c>
      <c r="G34" t="s">
        <v>119</v>
      </c>
      <c r="H34"/>
      <c r="I34"/>
      <c r="J34"/>
      <c r="K34" s="25">
        <v>17.571077346801758</v>
      </c>
      <c r="L34" s="25">
        <v>17.546930313110352</v>
      </c>
      <c r="M34" s="25">
        <v>2.092721126973629E-2</v>
      </c>
      <c r="N34" s="9"/>
      <c r="O34" s="9"/>
      <c r="P34" s="6"/>
      <c r="Q34" s="9"/>
      <c r="R34" s="43"/>
      <c r="S34" s="9"/>
      <c r="T34" s="9"/>
    </row>
    <row r="35" spans="1:24" ht="16" x14ac:dyDescent="0.2">
      <c r="A35" s="29"/>
      <c r="B35">
        <v>66</v>
      </c>
      <c r="C35" t="s">
        <v>58</v>
      </c>
      <c r="D35" t="s">
        <v>57</v>
      </c>
      <c r="E35"/>
      <c r="F35" t="s">
        <v>125</v>
      </c>
      <c r="G35" t="s">
        <v>119</v>
      </c>
      <c r="H35"/>
      <c r="I35"/>
      <c r="J35"/>
      <c r="K35" s="25">
        <v>17.535671234130859</v>
      </c>
      <c r="L35" s="25">
        <v>17.546930313110352</v>
      </c>
      <c r="M35" s="25">
        <v>2.092721126973629E-2</v>
      </c>
      <c r="N35" s="9"/>
      <c r="O35" s="9"/>
      <c r="P35" s="6"/>
      <c r="Q35" s="9"/>
      <c r="R35" s="43"/>
      <c r="S35" s="9"/>
      <c r="T35" s="9"/>
    </row>
    <row r="36" spans="1:24" ht="16" x14ac:dyDescent="0.2">
      <c r="A36" s="29"/>
      <c r="B36">
        <v>6</v>
      </c>
      <c r="C36" t="s">
        <v>62</v>
      </c>
      <c r="D36" t="s">
        <v>57</v>
      </c>
      <c r="E36"/>
      <c r="F36" t="s">
        <v>122</v>
      </c>
      <c r="G36" t="s">
        <v>119</v>
      </c>
      <c r="H36"/>
      <c r="I36"/>
      <c r="J36"/>
      <c r="K36" s="25">
        <v>9.2535200119018555</v>
      </c>
      <c r="L36" s="25">
        <v>9.3385696411132812</v>
      </c>
      <c r="M36" s="25">
        <v>0.10346575826406479</v>
      </c>
      <c r="N36" s="9"/>
      <c r="O36" s="9"/>
      <c r="P36" s="6"/>
      <c r="Q36" s="9"/>
      <c r="R36" s="43"/>
      <c r="S36" s="9"/>
      <c r="T36" s="9"/>
      <c r="U36" s="1" t="s">
        <v>1</v>
      </c>
      <c r="V36" s="5"/>
      <c r="W36" s="5"/>
      <c r="X36" s="5"/>
    </row>
    <row r="37" spans="1:24" ht="16" x14ac:dyDescent="0.2">
      <c r="A37" s="29"/>
      <c r="B37">
        <v>18</v>
      </c>
      <c r="C37" t="s">
        <v>61</v>
      </c>
      <c r="D37" t="s">
        <v>57</v>
      </c>
      <c r="E37"/>
      <c r="F37" t="s">
        <v>122</v>
      </c>
      <c r="G37" t="s">
        <v>119</v>
      </c>
      <c r="H37"/>
      <c r="I37"/>
      <c r="J37"/>
      <c r="K37" s="25">
        <v>9.3084287643432617</v>
      </c>
      <c r="L37" s="25">
        <v>9.3385696411132812</v>
      </c>
      <c r="M37" s="25">
        <v>0.10346575826406479</v>
      </c>
      <c r="N37" s="9"/>
      <c r="O37" s="6"/>
      <c r="P37" s="6"/>
      <c r="Q37" s="6"/>
      <c r="R37" s="44"/>
      <c r="S37" s="6"/>
      <c r="T37" s="6"/>
      <c r="U37" s="1" t="s">
        <v>1</v>
      </c>
      <c r="V37" s="5"/>
      <c r="W37" s="5"/>
      <c r="X37" s="5"/>
    </row>
    <row r="38" spans="1:24" s="10" customFormat="1" ht="16" x14ac:dyDescent="0.2">
      <c r="A38" s="30"/>
      <c r="B38">
        <v>30</v>
      </c>
      <c r="C38" t="s">
        <v>60</v>
      </c>
      <c r="D38" t="s">
        <v>57</v>
      </c>
      <c r="E38"/>
      <c r="F38" t="s">
        <v>122</v>
      </c>
      <c r="G38" t="s">
        <v>119</v>
      </c>
      <c r="H38"/>
      <c r="I38"/>
      <c r="J38"/>
      <c r="K38" s="25">
        <v>9.4537582397460938</v>
      </c>
      <c r="L38" s="25">
        <v>9.3385696411132812</v>
      </c>
      <c r="M38" s="25">
        <v>0.10346575826406479</v>
      </c>
      <c r="N38" s="41"/>
      <c r="O38" s="12"/>
      <c r="P38" s="12"/>
      <c r="Q38" s="12"/>
      <c r="R38" s="45"/>
      <c r="S38" s="12"/>
      <c r="T38" s="12"/>
      <c r="U38" s="10" t="s">
        <v>1</v>
      </c>
      <c r="V38" s="11"/>
      <c r="W38" s="11"/>
      <c r="X38" s="11"/>
    </row>
    <row r="39" spans="1:24" s="13" customFormat="1" ht="16" x14ac:dyDescent="0.2">
      <c r="A39" s="27" t="s">
        <v>136</v>
      </c>
      <c r="B39">
        <v>43</v>
      </c>
      <c r="C39" t="s">
        <v>6</v>
      </c>
      <c r="D39" t="s">
        <v>127</v>
      </c>
      <c r="E39"/>
      <c r="F39" t="s">
        <v>125</v>
      </c>
      <c r="G39" t="s">
        <v>119</v>
      </c>
      <c r="H39"/>
      <c r="I39"/>
      <c r="J39"/>
      <c r="K39" s="25">
        <v>18.068214416503906</v>
      </c>
      <c r="L39" s="25">
        <v>18.14012336730957</v>
      </c>
      <c r="M39" s="25">
        <v>8.5437886416912079E-2</v>
      </c>
      <c r="N39" s="9">
        <f t="shared" ref="N39" si="25">L39-L42</f>
        <v>9.7987642288208008</v>
      </c>
      <c r="O39" s="9">
        <f t="shared" ref="O39" si="26">SQRT(M39^2+M42^2)</f>
        <v>0.11945818174256745</v>
      </c>
      <c r="P39" s="9">
        <f t="shared" si="22"/>
        <v>8.8057098388671875</v>
      </c>
      <c r="Q39" s="9">
        <f t="shared" ref="Q39" si="27">N39-P39</f>
        <v>0.99305438995361328</v>
      </c>
      <c r="R39" s="43">
        <f>2^(-Q39)</f>
        <v>0.50241296876383867</v>
      </c>
      <c r="S39" s="9">
        <f>O39</f>
        <v>0.11945818174256745</v>
      </c>
      <c r="T39" s="9">
        <f t="shared" ref="T39" si="28">LOG(R39,2)</f>
        <v>-0.99305438995361339</v>
      </c>
    </row>
    <row r="40" spans="1:24" ht="16" x14ac:dyDescent="0.2">
      <c r="A40" s="29"/>
      <c r="B40">
        <v>55</v>
      </c>
      <c r="C40" t="s">
        <v>24</v>
      </c>
      <c r="D40" t="s">
        <v>127</v>
      </c>
      <c r="E40"/>
      <c r="F40" t="s">
        <v>125</v>
      </c>
      <c r="G40" t="s">
        <v>119</v>
      </c>
      <c r="H40"/>
      <c r="I40"/>
      <c r="J40"/>
      <c r="K40" s="25">
        <v>18.117586135864258</v>
      </c>
      <c r="L40" s="25">
        <v>18.14012336730957</v>
      </c>
      <c r="M40" s="25">
        <v>8.5437886416912079E-2</v>
      </c>
      <c r="N40" s="9"/>
      <c r="O40" s="9"/>
      <c r="P40" s="6"/>
      <c r="Q40" s="9"/>
      <c r="R40" s="43"/>
      <c r="S40" s="9"/>
      <c r="T40" s="9"/>
    </row>
    <row r="41" spans="1:24" ht="16" x14ac:dyDescent="0.2">
      <c r="A41" s="29"/>
      <c r="B41">
        <v>67</v>
      </c>
      <c r="C41" t="s">
        <v>23</v>
      </c>
      <c r="D41" t="s">
        <v>127</v>
      </c>
      <c r="E41"/>
      <c r="F41" t="s">
        <v>125</v>
      </c>
      <c r="G41" t="s">
        <v>119</v>
      </c>
      <c r="H41"/>
      <c r="I41"/>
      <c r="J41"/>
      <c r="K41" s="25">
        <v>18.23457145690918</v>
      </c>
      <c r="L41" s="25">
        <v>18.14012336730957</v>
      </c>
      <c r="M41" s="25">
        <v>8.5437886416912079E-2</v>
      </c>
      <c r="N41" s="9"/>
      <c r="O41" s="9"/>
      <c r="P41" s="6"/>
      <c r="Q41" s="9"/>
      <c r="R41" s="43"/>
      <c r="S41" s="9"/>
      <c r="T41" s="9"/>
    </row>
    <row r="42" spans="1:24" ht="16" x14ac:dyDescent="0.2">
      <c r="A42" s="29"/>
      <c r="B42">
        <v>7</v>
      </c>
      <c r="C42" t="s">
        <v>27</v>
      </c>
      <c r="D42" t="s">
        <v>127</v>
      </c>
      <c r="E42"/>
      <c r="F42" t="s">
        <v>122</v>
      </c>
      <c r="G42" t="s">
        <v>119</v>
      </c>
      <c r="H42"/>
      <c r="I42"/>
      <c r="J42"/>
      <c r="K42" s="25">
        <v>8.2449951171875</v>
      </c>
      <c r="L42" s="25">
        <v>8.3413591384887695</v>
      </c>
      <c r="M42" s="25">
        <v>8.3490267395973206E-2</v>
      </c>
      <c r="N42" s="9"/>
      <c r="O42" s="9"/>
      <c r="P42" s="6"/>
      <c r="Q42" s="9"/>
      <c r="R42" s="43"/>
      <c r="S42" s="9"/>
      <c r="T42" s="9"/>
      <c r="U42" s="1" t="s">
        <v>1</v>
      </c>
      <c r="V42" s="5"/>
      <c r="W42" s="5"/>
      <c r="X42" s="5"/>
    </row>
    <row r="43" spans="1:24" ht="16" x14ac:dyDescent="0.2">
      <c r="A43" s="29"/>
      <c r="B43">
        <v>19</v>
      </c>
      <c r="C43" t="s">
        <v>26</v>
      </c>
      <c r="D43" t="s">
        <v>127</v>
      </c>
      <c r="E43"/>
      <c r="F43" t="s">
        <v>122</v>
      </c>
      <c r="G43" t="s">
        <v>119</v>
      </c>
      <c r="H43"/>
      <c r="I43"/>
      <c r="J43"/>
      <c r="K43" s="25">
        <v>8.3919944763183594</v>
      </c>
      <c r="L43" s="25">
        <v>8.3413591384887695</v>
      </c>
      <c r="M43" s="25">
        <v>8.3490267395973206E-2</v>
      </c>
      <c r="N43" s="9"/>
      <c r="O43" s="6"/>
      <c r="P43" s="6"/>
      <c r="Q43" s="6"/>
      <c r="R43" s="44"/>
      <c r="S43" s="6"/>
      <c r="T43" s="6"/>
      <c r="U43" s="1" t="s">
        <v>1</v>
      </c>
      <c r="V43" s="5"/>
      <c r="W43" s="5"/>
      <c r="X43" s="5"/>
    </row>
    <row r="44" spans="1:24" s="10" customFormat="1" ht="16" x14ac:dyDescent="0.2">
      <c r="A44" s="30"/>
      <c r="B44">
        <v>31</v>
      </c>
      <c r="C44" t="s">
        <v>25</v>
      </c>
      <c r="D44" t="s">
        <v>127</v>
      </c>
      <c r="E44"/>
      <c r="F44" t="s">
        <v>122</v>
      </c>
      <c r="G44" t="s">
        <v>119</v>
      </c>
      <c r="H44"/>
      <c r="I44"/>
      <c r="J44"/>
      <c r="K44" s="25">
        <v>8.387089729309082</v>
      </c>
      <c r="L44" s="25">
        <v>8.3413591384887695</v>
      </c>
      <c r="M44" s="25">
        <v>8.3490267395973206E-2</v>
      </c>
      <c r="N44" s="41"/>
      <c r="O44" s="12"/>
      <c r="P44" s="12"/>
      <c r="Q44" s="12"/>
      <c r="R44" s="45"/>
      <c r="S44" s="12"/>
      <c r="T44" s="12"/>
      <c r="U44" s="10" t="s">
        <v>1</v>
      </c>
      <c r="V44" s="11"/>
      <c r="W44" s="11"/>
      <c r="X44" s="11"/>
    </row>
    <row r="45" spans="1:24" ht="16" x14ac:dyDescent="0.2">
      <c r="A45" s="2" t="s">
        <v>110</v>
      </c>
      <c r="B45">
        <v>85</v>
      </c>
      <c r="C45" t="s">
        <v>121</v>
      </c>
      <c r="D45" t="s">
        <v>110</v>
      </c>
      <c r="E45"/>
      <c r="F45" t="s">
        <v>122</v>
      </c>
      <c r="G45" t="s">
        <v>119</v>
      </c>
      <c r="H45"/>
      <c r="I45"/>
      <c r="J45"/>
      <c r="K45" s="25">
        <v>37.933574676513672</v>
      </c>
      <c r="L45" s="25">
        <v>37.933574676513672</v>
      </c>
      <c r="M45" t="s">
        <v>1</v>
      </c>
      <c r="N45" t="s">
        <v>1</v>
      </c>
      <c r="O45" t="s">
        <v>1</v>
      </c>
      <c r="P45" t="s">
        <v>1</v>
      </c>
      <c r="Q45" t="s">
        <v>1</v>
      </c>
    </row>
    <row r="46" spans="1:24" ht="16" x14ac:dyDescent="0.2">
      <c r="B46">
        <v>86</v>
      </c>
      <c r="C46" t="s">
        <v>123</v>
      </c>
      <c r="D46" t="s">
        <v>110</v>
      </c>
      <c r="E46"/>
      <c r="F46" t="s">
        <v>122</v>
      </c>
      <c r="G46" t="s">
        <v>119</v>
      </c>
      <c r="H46"/>
      <c r="I46"/>
      <c r="J46"/>
      <c r="K46" t="s">
        <v>111</v>
      </c>
      <c r="L46" s="25">
        <v>37.933574676513672</v>
      </c>
      <c r="M46" t="s">
        <v>1</v>
      </c>
      <c r="N46" t="s">
        <v>1</v>
      </c>
      <c r="O46" t="s">
        <v>1</v>
      </c>
      <c r="P46" t="s">
        <v>1</v>
      </c>
      <c r="Q46" t="s">
        <v>1</v>
      </c>
    </row>
    <row r="47" spans="1:24" ht="16" x14ac:dyDescent="0.2">
      <c r="B47">
        <v>87</v>
      </c>
      <c r="C47" t="s">
        <v>124</v>
      </c>
      <c r="D47" t="s">
        <v>110</v>
      </c>
      <c r="E47"/>
      <c r="F47" t="s">
        <v>122</v>
      </c>
      <c r="G47" t="s">
        <v>119</v>
      </c>
      <c r="H47"/>
      <c r="I47"/>
      <c r="J47"/>
      <c r="K47" t="s">
        <v>111</v>
      </c>
      <c r="L47" s="25">
        <v>37.933574676513672</v>
      </c>
      <c r="M47" t="s">
        <v>1</v>
      </c>
      <c r="N47" t="s">
        <v>1</v>
      </c>
      <c r="O47" t="s">
        <v>1</v>
      </c>
      <c r="P47" t="s">
        <v>1</v>
      </c>
      <c r="Q47" t="s">
        <v>1</v>
      </c>
    </row>
    <row r="48" spans="1:24" ht="16" x14ac:dyDescent="0.2">
      <c r="B48">
        <v>88</v>
      </c>
      <c r="C48" t="s">
        <v>126</v>
      </c>
      <c r="D48" t="s">
        <v>110</v>
      </c>
      <c r="E48"/>
      <c r="F48" t="s">
        <v>125</v>
      </c>
      <c r="G48" t="s">
        <v>119</v>
      </c>
      <c r="H48"/>
      <c r="I48"/>
      <c r="J48"/>
      <c r="K48" t="s">
        <v>111</v>
      </c>
      <c r="L48" s="25">
        <v>39.475784301757812</v>
      </c>
      <c r="M48" t="s">
        <v>1</v>
      </c>
      <c r="N48" t="s">
        <v>1</v>
      </c>
      <c r="O48" t="s">
        <v>1</v>
      </c>
      <c r="P48" t="s">
        <v>1</v>
      </c>
      <c r="Q48" t="s">
        <v>1</v>
      </c>
    </row>
    <row r="49" spans="2:17" ht="16" x14ac:dyDescent="0.2">
      <c r="B49">
        <v>89</v>
      </c>
      <c r="C49" t="s">
        <v>129</v>
      </c>
      <c r="D49" t="s">
        <v>110</v>
      </c>
      <c r="E49"/>
      <c r="F49" t="s">
        <v>125</v>
      </c>
      <c r="G49" t="s">
        <v>119</v>
      </c>
      <c r="H49"/>
      <c r="I49"/>
      <c r="J49"/>
      <c r="K49" t="s">
        <v>111</v>
      </c>
      <c r="L49" s="25">
        <v>39.475784301757812</v>
      </c>
      <c r="M49" t="s">
        <v>1</v>
      </c>
      <c r="N49" t="s">
        <v>1</v>
      </c>
      <c r="O49" t="s">
        <v>1</v>
      </c>
      <c r="P49" t="s">
        <v>1</v>
      </c>
      <c r="Q49" t="s">
        <v>1</v>
      </c>
    </row>
    <row r="50" spans="2:17" ht="16" x14ac:dyDescent="0.2">
      <c r="B50">
        <v>90</v>
      </c>
      <c r="C50" t="s">
        <v>130</v>
      </c>
      <c r="D50" t="s">
        <v>110</v>
      </c>
      <c r="E50"/>
      <c r="F50" t="s">
        <v>125</v>
      </c>
      <c r="G50" t="s">
        <v>119</v>
      </c>
      <c r="H50"/>
      <c r="I50"/>
      <c r="J50"/>
      <c r="K50" s="25">
        <v>39.475784301757812</v>
      </c>
      <c r="L50" s="25">
        <v>39.475784301757812</v>
      </c>
      <c r="M50" t="s">
        <v>1</v>
      </c>
      <c r="N50" t="s">
        <v>1</v>
      </c>
      <c r="O50" t="s">
        <v>1</v>
      </c>
      <c r="P50" t="s">
        <v>1</v>
      </c>
      <c r="Q50" t="s">
        <v>1</v>
      </c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462DA-E871-9E4F-8FEA-82AE29D54C4F}">
  <dimension ref="A1:X50"/>
  <sheetViews>
    <sheetView topLeftCell="A22" zoomScale="139" zoomScaleNormal="100" workbookViewId="0">
      <pane xSplit="1" topLeftCell="J1" activePane="topRight" state="frozen"/>
      <selection pane="topRight" activeCell="R39" sqref="R39:S3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7" width="12.1640625" style="2" customWidth="1"/>
    <col min="18" max="18" width="12.1640625" style="42" customWidth="1"/>
    <col min="19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46" t="s">
        <v>112</v>
      </c>
      <c r="I1" s="46"/>
      <c r="J1" s="46"/>
      <c r="K1" s="46"/>
      <c r="L1" s="46"/>
      <c r="M1" s="46"/>
      <c r="N1" s="47" t="s">
        <v>113</v>
      </c>
      <c r="O1" s="47"/>
      <c r="P1" s="47"/>
      <c r="Q1" s="47"/>
      <c r="S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120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42" t="s">
        <v>87</v>
      </c>
      <c r="S2" s="2" t="s">
        <v>118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ht="16" x14ac:dyDescent="0.2">
      <c r="A3" s="2" t="s">
        <v>128</v>
      </c>
      <c r="B3">
        <v>37</v>
      </c>
      <c r="C3" t="s">
        <v>45</v>
      </c>
      <c r="D3" t="s">
        <v>0</v>
      </c>
      <c r="E3"/>
      <c r="F3" t="s">
        <v>125</v>
      </c>
      <c r="G3" t="s">
        <v>119</v>
      </c>
      <c r="H3"/>
      <c r="I3"/>
      <c r="J3"/>
      <c r="K3" s="25">
        <v>16.066795349121094</v>
      </c>
      <c r="L3" s="25">
        <v>16.126186370849609</v>
      </c>
      <c r="M3" s="25">
        <v>7.0896431803703308E-2</v>
      </c>
      <c r="N3" s="9">
        <f>L3-L6</f>
        <v>8.2424025535583496</v>
      </c>
      <c r="O3" s="9">
        <f>SQRT(M3^2+M6^2)</f>
        <v>9.9830355499164608E-2</v>
      </c>
      <c r="P3" s="18">
        <f>N3</f>
        <v>8.2424025535583496</v>
      </c>
      <c r="Q3" s="9">
        <f>N3-P3</f>
        <v>0</v>
      </c>
      <c r="R3" s="43">
        <f>2^(-Q3)</f>
        <v>1</v>
      </c>
      <c r="S3" s="9">
        <f>O3</f>
        <v>9.9830355499164608E-2</v>
      </c>
      <c r="T3" s="9">
        <f t="shared" ref="T3" si="0">LOG(R3,2)</f>
        <v>0</v>
      </c>
    </row>
    <row r="4" spans="1:24" ht="16" x14ac:dyDescent="0.2">
      <c r="B4">
        <v>49</v>
      </c>
      <c r="C4" t="s">
        <v>78</v>
      </c>
      <c r="D4" t="s">
        <v>0</v>
      </c>
      <c r="E4"/>
      <c r="F4" t="s">
        <v>125</v>
      </c>
      <c r="G4" t="s">
        <v>119</v>
      </c>
      <c r="H4"/>
      <c r="I4"/>
      <c r="J4"/>
      <c r="K4" s="25">
        <v>16.204675674438477</v>
      </c>
      <c r="L4" s="25">
        <v>16.126186370849609</v>
      </c>
      <c r="M4" s="25">
        <v>7.0896431803703308E-2</v>
      </c>
      <c r="N4" s="9"/>
      <c r="O4" s="9"/>
      <c r="P4" s="9"/>
      <c r="Q4" s="9"/>
      <c r="R4" s="43"/>
      <c r="S4" s="9"/>
      <c r="T4" s="9"/>
    </row>
    <row r="5" spans="1:24" ht="16" x14ac:dyDescent="0.2">
      <c r="B5">
        <v>61</v>
      </c>
      <c r="C5" t="s">
        <v>77</v>
      </c>
      <c r="D5" t="s">
        <v>0</v>
      </c>
      <c r="E5"/>
      <c r="F5" t="s">
        <v>125</v>
      </c>
      <c r="G5" t="s">
        <v>119</v>
      </c>
      <c r="H5"/>
      <c r="I5"/>
      <c r="J5"/>
      <c r="K5" s="25">
        <v>16.107088088989258</v>
      </c>
      <c r="L5" s="25">
        <v>16.126186370849609</v>
      </c>
      <c r="M5" s="25">
        <v>7.0896431803703308E-2</v>
      </c>
      <c r="N5" s="9"/>
      <c r="O5" s="9"/>
      <c r="P5" s="9"/>
      <c r="Q5" s="9"/>
      <c r="R5" s="43"/>
      <c r="S5" s="9"/>
      <c r="T5" s="9"/>
    </row>
    <row r="6" spans="1:24" ht="16" x14ac:dyDescent="0.2">
      <c r="B6">
        <v>1</v>
      </c>
      <c r="C6" t="s">
        <v>81</v>
      </c>
      <c r="D6" t="s">
        <v>0</v>
      </c>
      <c r="E6"/>
      <c r="F6" t="s">
        <v>122</v>
      </c>
      <c r="G6" t="s">
        <v>119</v>
      </c>
      <c r="H6"/>
      <c r="I6"/>
      <c r="J6"/>
      <c r="K6" s="25">
        <v>7.8686037063598633</v>
      </c>
      <c r="L6" s="25">
        <v>7.8837838172912598</v>
      </c>
      <c r="M6" s="25">
        <v>7.0283681154251099E-2</v>
      </c>
      <c r="N6" s="9"/>
      <c r="O6" s="9"/>
      <c r="P6" s="9"/>
      <c r="Q6" s="9"/>
      <c r="R6" s="43"/>
      <c r="S6" s="9"/>
      <c r="T6" s="9"/>
      <c r="U6" s="1" t="s">
        <v>1</v>
      </c>
    </row>
    <row r="7" spans="1:24" ht="16" x14ac:dyDescent="0.2">
      <c r="B7">
        <v>13</v>
      </c>
      <c r="C7" t="s">
        <v>80</v>
      </c>
      <c r="D7" t="s">
        <v>0</v>
      </c>
      <c r="E7"/>
      <c r="F7" t="s">
        <v>122</v>
      </c>
      <c r="G7" t="s">
        <v>119</v>
      </c>
      <c r="H7"/>
      <c r="I7"/>
      <c r="J7"/>
      <c r="K7" s="25">
        <v>7.9604177474975586</v>
      </c>
      <c r="L7" s="25">
        <v>7.8837838172912598</v>
      </c>
      <c r="M7" s="25">
        <v>7.0283681154251099E-2</v>
      </c>
      <c r="N7" s="9"/>
      <c r="O7" s="6"/>
      <c r="P7" s="6"/>
      <c r="Q7" s="6"/>
      <c r="R7" s="44"/>
      <c r="S7" s="6"/>
      <c r="T7" s="6"/>
      <c r="U7" s="1" t="s">
        <v>1</v>
      </c>
      <c r="V7" s="5"/>
      <c r="W7" s="5"/>
      <c r="X7" s="5"/>
    </row>
    <row r="8" spans="1:24" ht="16" x14ac:dyDescent="0.2">
      <c r="B8">
        <v>25</v>
      </c>
      <c r="C8" t="s">
        <v>79</v>
      </c>
      <c r="D8" t="s">
        <v>0</v>
      </c>
      <c r="E8"/>
      <c r="F8" t="s">
        <v>122</v>
      </c>
      <c r="G8" t="s">
        <v>119</v>
      </c>
      <c r="H8"/>
      <c r="I8"/>
      <c r="J8"/>
      <c r="K8" s="25">
        <v>7.822331428527832</v>
      </c>
      <c r="L8" s="25">
        <v>7.8837838172912598</v>
      </c>
      <c r="M8" s="25">
        <v>7.0283681154251099E-2</v>
      </c>
      <c r="N8" s="9"/>
      <c r="O8" s="6"/>
      <c r="P8" s="6"/>
      <c r="Q8" s="6"/>
      <c r="R8" s="44"/>
      <c r="S8" s="6"/>
      <c r="T8" s="6"/>
      <c r="U8" s="1" t="s">
        <v>1</v>
      </c>
      <c r="V8" s="5"/>
      <c r="W8" s="5"/>
      <c r="X8" s="5"/>
    </row>
    <row r="9" spans="1:24" s="13" customFormat="1" ht="16" x14ac:dyDescent="0.2">
      <c r="A9" s="27" t="s">
        <v>131</v>
      </c>
      <c r="B9">
        <v>38</v>
      </c>
      <c r="C9" t="s">
        <v>42</v>
      </c>
      <c r="D9" t="s">
        <v>70</v>
      </c>
      <c r="E9"/>
      <c r="F9" t="s">
        <v>125</v>
      </c>
      <c r="G9" t="s">
        <v>119</v>
      </c>
      <c r="H9"/>
      <c r="I9"/>
      <c r="J9"/>
      <c r="K9" s="25">
        <v>16.826093673706055</v>
      </c>
      <c r="L9" s="25">
        <v>16.895851135253906</v>
      </c>
      <c r="M9" s="25">
        <v>7.498534768819809E-2</v>
      </c>
      <c r="N9" s="9">
        <f t="shared" ref="N9" si="1">L9-L12</f>
        <v>9.6513824462890625</v>
      </c>
      <c r="O9" s="9">
        <f t="shared" ref="O9" si="2">SQRT(M9^2+M12^2)</f>
        <v>7.7513755608633911E-2</v>
      </c>
      <c r="P9" s="9">
        <f t="shared" ref="P9" si="3">P$3</f>
        <v>8.2424025535583496</v>
      </c>
      <c r="Q9" s="9">
        <f t="shared" ref="Q9" si="4">N9-P9</f>
        <v>1.4089798927307129</v>
      </c>
      <c r="R9" s="43">
        <f>2^(-Q9)</f>
        <v>0.3765778650994337</v>
      </c>
      <c r="S9" s="9">
        <f>O9</f>
        <v>7.7513755608633911E-2</v>
      </c>
      <c r="T9" s="9">
        <f t="shared" ref="T9" si="5">LOG(R9,2)</f>
        <v>-1.4089798927307129</v>
      </c>
    </row>
    <row r="10" spans="1:24" ht="16" x14ac:dyDescent="0.2">
      <c r="A10" s="29"/>
      <c r="B10">
        <v>50</v>
      </c>
      <c r="C10" t="s">
        <v>72</v>
      </c>
      <c r="D10" t="s">
        <v>70</v>
      </c>
      <c r="E10"/>
      <c r="F10" t="s">
        <v>125</v>
      </c>
      <c r="G10" t="s">
        <v>119</v>
      </c>
      <c r="H10"/>
      <c r="I10"/>
      <c r="J10"/>
      <c r="K10" s="25">
        <v>16.975151062011719</v>
      </c>
      <c r="L10" s="25">
        <v>16.895851135253906</v>
      </c>
      <c r="M10" s="25">
        <v>7.498534768819809E-2</v>
      </c>
      <c r="N10" s="9"/>
      <c r="O10" s="9"/>
      <c r="P10" s="6"/>
      <c r="Q10" s="9"/>
      <c r="R10" s="43"/>
      <c r="S10" s="9"/>
      <c r="T10" s="9"/>
    </row>
    <row r="11" spans="1:24" ht="16" x14ac:dyDescent="0.2">
      <c r="A11" s="29"/>
      <c r="B11">
        <v>62</v>
      </c>
      <c r="C11" t="s">
        <v>71</v>
      </c>
      <c r="D11" t="s">
        <v>70</v>
      </c>
      <c r="E11"/>
      <c r="F11" t="s">
        <v>125</v>
      </c>
      <c r="G11" t="s">
        <v>119</v>
      </c>
      <c r="H11"/>
      <c r="I11"/>
      <c r="J11"/>
      <c r="K11" s="25">
        <v>16.886310577392578</v>
      </c>
      <c r="L11" s="25">
        <v>16.895851135253906</v>
      </c>
      <c r="M11" s="25">
        <v>7.498534768819809E-2</v>
      </c>
      <c r="N11" s="9"/>
      <c r="O11" s="9"/>
      <c r="P11" s="6"/>
      <c r="Q11" s="9"/>
      <c r="R11" s="43"/>
      <c r="S11" s="9"/>
      <c r="T11" s="9"/>
    </row>
    <row r="12" spans="1:24" ht="16" x14ac:dyDescent="0.2">
      <c r="A12" s="29"/>
      <c r="B12">
        <v>2</v>
      </c>
      <c r="C12" t="s">
        <v>75</v>
      </c>
      <c r="D12" t="s">
        <v>70</v>
      </c>
      <c r="E12"/>
      <c r="F12" t="s">
        <v>122</v>
      </c>
      <c r="G12" t="s">
        <v>119</v>
      </c>
      <c r="H12"/>
      <c r="I12"/>
      <c r="J12"/>
      <c r="K12" s="25">
        <v>7.2318019866943359</v>
      </c>
      <c r="L12" s="25">
        <v>7.2444686889648438</v>
      </c>
      <c r="M12" s="25">
        <v>1.9636189565062523E-2</v>
      </c>
      <c r="N12" s="9"/>
      <c r="O12" s="9"/>
      <c r="P12" s="6"/>
      <c r="Q12" s="9"/>
      <c r="R12" s="43"/>
      <c r="S12" s="9"/>
      <c r="T12" s="9"/>
      <c r="U12" s="1" t="s">
        <v>1</v>
      </c>
      <c r="V12" s="5"/>
      <c r="W12" s="5"/>
      <c r="X12" s="5"/>
    </row>
    <row r="13" spans="1:24" ht="16" x14ac:dyDescent="0.2">
      <c r="A13" s="29"/>
      <c r="B13">
        <v>14</v>
      </c>
      <c r="C13" t="s">
        <v>74</v>
      </c>
      <c r="D13" t="s">
        <v>70</v>
      </c>
      <c r="E13"/>
      <c r="F13" t="s">
        <v>122</v>
      </c>
      <c r="G13" t="s">
        <v>119</v>
      </c>
      <c r="H13"/>
      <c r="I13"/>
      <c r="J13"/>
      <c r="K13" s="25">
        <v>7.2345156669616699</v>
      </c>
      <c r="L13" s="25">
        <v>7.2444686889648438</v>
      </c>
      <c r="M13" s="25">
        <v>1.9636189565062523E-2</v>
      </c>
      <c r="N13" s="9"/>
      <c r="O13" s="6"/>
      <c r="P13" s="6"/>
      <c r="Q13" s="6"/>
      <c r="R13" s="44"/>
      <c r="S13" s="6"/>
      <c r="T13" s="6"/>
      <c r="U13" s="1" t="s">
        <v>1</v>
      </c>
      <c r="V13" s="5"/>
      <c r="W13" s="5"/>
      <c r="X13" s="5"/>
    </row>
    <row r="14" spans="1:24" s="10" customFormat="1" ht="16" x14ac:dyDescent="0.2">
      <c r="A14" s="30"/>
      <c r="B14">
        <v>26</v>
      </c>
      <c r="C14" t="s">
        <v>73</v>
      </c>
      <c r="D14" t="s">
        <v>70</v>
      </c>
      <c r="E14"/>
      <c r="F14" t="s">
        <v>122</v>
      </c>
      <c r="G14" t="s">
        <v>119</v>
      </c>
      <c r="H14"/>
      <c r="I14"/>
      <c r="J14"/>
      <c r="K14" s="25">
        <v>7.2670884132385254</v>
      </c>
      <c r="L14" s="25">
        <v>7.2444686889648438</v>
      </c>
      <c r="M14" s="25">
        <v>1.9636189565062523E-2</v>
      </c>
      <c r="N14" s="41"/>
      <c r="O14" s="12"/>
      <c r="P14" s="12"/>
      <c r="Q14" s="12"/>
      <c r="R14" s="45"/>
      <c r="S14" s="12"/>
      <c r="T14" s="12"/>
      <c r="U14" s="10" t="s">
        <v>1</v>
      </c>
      <c r="V14" s="11"/>
      <c r="W14" s="11"/>
      <c r="X14" s="11"/>
    </row>
    <row r="15" spans="1:24" s="13" customFormat="1" ht="16" x14ac:dyDescent="0.2">
      <c r="A15" s="27" t="s">
        <v>132</v>
      </c>
      <c r="B15">
        <v>39</v>
      </c>
      <c r="C15" t="s">
        <v>7</v>
      </c>
      <c r="D15" t="s">
        <v>34</v>
      </c>
      <c r="E15"/>
      <c r="F15" t="s">
        <v>125</v>
      </c>
      <c r="G15" t="s">
        <v>119</v>
      </c>
      <c r="H15"/>
      <c r="I15"/>
      <c r="J15"/>
      <c r="K15" s="25">
        <v>16.414247512817383</v>
      </c>
      <c r="L15" s="25">
        <v>16.512613296508789</v>
      </c>
      <c r="M15" s="25">
        <v>9.8549395799636841E-2</v>
      </c>
      <c r="N15" s="9">
        <f t="shared" ref="N15" si="6">L15-L18</f>
        <v>8.8093132972717285</v>
      </c>
      <c r="O15" s="9">
        <f t="shared" ref="O15" si="7">SQRT(M15^2+M18^2)</f>
        <v>0.27322295766131666</v>
      </c>
      <c r="P15" s="9">
        <f t="shared" ref="P15" si="8">P$3</f>
        <v>8.2424025535583496</v>
      </c>
      <c r="Q15" s="9">
        <f t="shared" ref="Q15" si="9">N15-P15</f>
        <v>0.56691074371337891</v>
      </c>
      <c r="R15" s="43">
        <f>2^(-Q15)</f>
        <v>0.67506075575509139</v>
      </c>
      <c r="S15" s="9">
        <f>O15</f>
        <v>0.27322295766131666</v>
      </c>
      <c r="T15" s="9">
        <f t="shared" ref="T15" si="10">LOG(R15,2)</f>
        <v>-0.5669107437133788</v>
      </c>
      <c r="U15" s="13" t="s">
        <v>1</v>
      </c>
    </row>
    <row r="16" spans="1:24" ht="16" x14ac:dyDescent="0.2">
      <c r="A16" s="29"/>
      <c r="B16">
        <v>51</v>
      </c>
      <c r="C16" t="s">
        <v>36</v>
      </c>
      <c r="D16" t="s">
        <v>34</v>
      </c>
      <c r="E16"/>
      <c r="F16" t="s">
        <v>125</v>
      </c>
      <c r="G16" t="s">
        <v>119</v>
      </c>
      <c r="H16"/>
      <c r="I16"/>
      <c r="J16"/>
      <c r="K16" s="25">
        <v>16.611345291137695</v>
      </c>
      <c r="L16" s="25">
        <v>16.512613296508789</v>
      </c>
      <c r="M16" s="25">
        <v>9.8549395799636841E-2</v>
      </c>
      <c r="N16" s="9"/>
      <c r="O16" s="9"/>
      <c r="P16" s="6"/>
      <c r="Q16" s="9"/>
      <c r="R16" s="43"/>
      <c r="S16" s="9"/>
      <c r="T16" s="9"/>
      <c r="U16" s="1" t="s">
        <v>1</v>
      </c>
    </row>
    <row r="17" spans="1:24" ht="16" x14ac:dyDescent="0.2">
      <c r="A17" s="29"/>
      <c r="B17">
        <v>63</v>
      </c>
      <c r="C17" t="s">
        <v>35</v>
      </c>
      <c r="D17" t="s">
        <v>34</v>
      </c>
      <c r="E17"/>
      <c r="F17" t="s">
        <v>125</v>
      </c>
      <c r="G17" t="s">
        <v>119</v>
      </c>
      <c r="H17"/>
      <c r="I17"/>
      <c r="J17"/>
      <c r="K17" s="25">
        <v>16.512250900268555</v>
      </c>
      <c r="L17" s="25">
        <v>16.512613296508789</v>
      </c>
      <c r="M17" s="25">
        <v>9.8549395799636841E-2</v>
      </c>
      <c r="N17" s="9"/>
      <c r="O17" s="9"/>
      <c r="P17" s="6"/>
      <c r="Q17" s="9"/>
      <c r="R17" s="43"/>
      <c r="S17" s="9"/>
      <c r="T17" s="9"/>
      <c r="U17" s="1" t="s">
        <v>1</v>
      </c>
    </row>
    <row r="18" spans="1:24" ht="16" x14ac:dyDescent="0.2">
      <c r="A18" s="29"/>
      <c r="B18">
        <v>3</v>
      </c>
      <c r="C18" t="s">
        <v>39</v>
      </c>
      <c r="D18" t="s">
        <v>34</v>
      </c>
      <c r="E18"/>
      <c r="F18" t="s">
        <v>122</v>
      </c>
      <c r="G18" t="s">
        <v>119</v>
      </c>
      <c r="H18"/>
      <c r="I18"/>
      <c r="J18"/>
      <c r="K18" s="25">
        <v>7.6256675720214844</v>
      </c>
      <c r="L18" s="25">
        <v>7.7032999992370605</v>
      </c>
      <c r="M18" s="25">
        <v>0.25483092665672302</v>
      </c>
      <c r="N18" s="9"/>
      <c r="O18" s="9"/>
      <c r="P18" s="6"/>
      <c r="Q18" s="9"/>
      <c r="R18" s="43"/>
      <c r="S18" s="9"/>
      <c r="T18" s="9"/>
    </row>
    <row r="19" spans="1:24" ht="16" x14ac:dyDescent="0.2">
      <c r="A19" s="29"/>
      <c r="B19">
        <v>15</v>
      </c>
      <c r="C19" t="s">
        <v>38</v>
      </c>
      <c r="D19" t="s">
        <v>34</v>
      </c>
      <c r="E19"/>
      <c r="F19" t="s">
        <v>122</v>
      </c>
      <c r="G19" t="s">
        <v>119</v>
      </c>
      <c r="H19"/>
      <c r="I19"/>
      <c r="J19"/>
      <c r="K19" s="25">
        <v>7.9879183769226074</v>
      </c>
      <c r="L19" s="25">
        <v>7.7032999992370605</v>
      </c>
      <c r="M19" s="25">
        <v>0.25483092665672302</v>
      </c>
      <c r="N19" s="9"/>
      <c r="O19" s="6"/>
      <c r="P19" s="6"/>
      <c r="Q19" s="6"/>
      <c r="R19" s="44"/>
      <c r="S19" s="6"/>
      <c r="T19" s="6"/>
    </row>
    <row r="20" spans="1:24" s="10" customFormat="1" ht="16" x14ac:dyDescent="0.2">
      <c r="A20" s="30"/>
      <c r="B20">
        <v>27</v>
      </c>
      <c r="C20" t="s">
        <v>37</v>
      </c>
      <c r="D20" t="s">
        <v>34</v>
      </c>
      <c r="E20"/>
      <c r="F20" t="s">
        <v>122</v>
      </c>
      <c r="G20" t="s">
        <v>119</v>
      </c>
      <c r="H20"/>
      <c r="I20"/>
      <c r="J20"/>
      <c r="K20" s="25">
        <v>7.4963140487670898</v>
      </c>
      <c r="L20" s="25">
        <v>7.7032999992370605</v>
      </c>
      <c r="M20" s="25">
        <v>0.25483092665672302</v>
      </c>
      <c r="N20" s="41"/>
      <c r="O20" s="12"/>
      <c r="P20" s="12"/>
      <c r="Q20" s="12"/>
      <c r="R20" s="45"/>
      <c r="S20" s="12"/>
      <c r="T20" s="12"/>
    </row>
    <row r="21" spans="1:24" s="13" customFormat="1" ht="16" x14ac:dyDescent="0.2">
      <c r="A21" s="27" t="s">
        <v>133</v>
      </c>
      <c r="B21">
        <v>40</v>
      </c>
      <c r="C21" t="s">
        <v>4</v>
      </c>
      <c r="D21" t="s">
        <v>28</v>
      </c>
      <c r="E21"/>
      <c r="F21" t="s">
        <v>125</v>
      </c>
      <c r="G21" t="s">
        <v>119</v>
      </c>
      <c r="H21"/>
      <c r="I21"/>
      <c r="J21"/>
      <c r="K21" s="25">
        <v>14.613914489746094</v>
      </c>
      <c r="L21" s="25">
        <v>14.691159248352051</v>
      </c>
      <c r="M21" s="25">
        <v>7.5173109769821167E-2</v>
      </c>
      <c r="N21" s="9">
        <f t="shared" ref="N21" si="11">L21-L24</f>
        <v>7.3860597610473633</v>
      </c>
      <c r="O21" s="9">
        <f t="shared" ref="O21" si="12">SQRT(M21^2+M24^2)</f>
        <v>0.13103795804468502</v>
      </c>
      <c r="P21" s="9">
        <f t="shared" ref="P21:P27" si="13">P$3</f>
        <v>8.2424025535583496</v>
      </c>
      <c r="Q21" s="9">
        <f t="shared" ref="Q21" si="14">N21-P21</f>
        <v>-0.85634279251098633</v>
      </c>
      <c r="R21" s="43">
        <f>2^(-Q21)</f>
        <v>1.810443046183684</v>
      </c>
      <c r="S21" s="9">
        <f>O21</f>
        <v>0.13103795804468502</v>
      </c>
      <c r="T21" s="9">
        <f t="shared" ref="T21" si="15">LOG(R21,2)</f>
        <v>0.85634279251098633</v>
      </c>
    </row>
    <row r="22" spans="1:24" ht="16" x14ac:dyDescent="0.2">
      <c r="A22" s="29"/>
      <c r="B22">
        <v>52</v>
      </c>
      <c r="C22" t="s">
        <v>30</v>
      </c>
      <c r="D22" t="s">
        <v>28</v>
      </c>
      <c r="E22"/>
      <c r="F22" t="s">
        <v>125</v>
      </c>
      <c r="G22" t="s">
        <v>119</v>
      </c>
      <c r="H22"/>
      <c r="I22"/>
      <c r="J22"/>
      <c r="K22" s="25">
        <v>14.764073371887207</v>
      </c>
      <c r="L22" s="25">
        <v>14.691159248352051</v>
      </c>
      <c r="M22" s="25">
        <v>7.5173109769821167E-2</v>
      </c>
      <c r="N22" s="9"/>
      <c r="O22" s="9"/>
      <c r="P22" s="6"/>
      <c r="Q22" s="9"/>
      <c r="R22" s="43"/>
      <c r="S22" s="9"/>
      <c r="T22" s="9"/>
    </row>
    <row r="23" spans="1:24" ht="16" x14ac:dyDescent="0.2">
      <c r="A23" s="29"/>
      <c r="B23">
        <v>64</v>
      </c>
      <c r="C23" t="s">
        <v>29</v>
      </c>
      <c r="D23" t="s">
        <v>28</v>
      </c>
      <c r="E23"/>
      <c r="F23" t="s">
        <v>125</v>
      </c>
      <c r="G23" t="s">
        <v>119</v>
      </c>
      <c r="H23"/>
      <c r="I23"/>
      <c r="J23"/>
      <c r="K23" s="25">
        <v>14.695491790771484</v>
      </c>
      <c r="L23" s="25">
        <v>14.691159248352051</v>
      </c>
      <c r="M23" s="25">
        <v>7.5173109769821167E-2</v>
      </c>
      <c r="N23" s="9"/>
      <c r="O23" s="9"/>
      <c r="P23" s="6"/>
      <c r="Q23" s="9"/>
      <c r="R23" s="43"/>
      <c r="S23" s="9"/>
      <c r="T23" s="9"/>
    </row>
    <row r="24" spans="1:24" ht="16" x14ac:dyDescent="0.2">
      <c r="A24" s="29"/>
      <c r="B24">
        <v>4</v>
      </c>
      <c r="C24" t="s">
        <v>33</v>
      </c>
      <c r="D24" t="s">
        <v>28</v>
      </c>
      <c r="E24"/>
      <c r="F24" t="s">
        <v>122</v>
      </c>
      <c r="G24" t="s">
        <v>119</v>
      </c>
      <c r="H24"/>
      <c r="I24"/>
      <c r="J24"/>
      <c r="K24" s="25">
        <v>7.1811990737915039</v>
      </c>
      <c r="L24" s="25">
        <v>7.3050994873046875</v>
      </c>
      <c r="M24" s="25">
        <v>0.10733103007078171</v>
      </c>
      <c r="N24" s="9"/>
      <c r="O24" s="9"/>
      <c r="P24" s="6"/>
      <c r="Q24" s="9"/>
      <c r="R24" s="43"/>
      <c r="S24" s="9"/>
      <c r="T24" s="9"/>
      <c r="U24" s="1" t="s">
        <v>1</v>
      </c>
      <c r="V24" s="5"/>
      <c r="W24" s="5"/>
      <c r="X24" s="5"/>
    </row>
    <row r="25" spans="1:24" ht="16" x14ac:dyDescent="0.2">
      <c r="A25" s="29"/>
      <c r="B25">
        <v>16</v>
      </c>
      <c r="C25" t="s">
        <v>32</v>
      </c>
      <c r="D25" t="s">
        <v>28</v>
      </c>
      <c r="E25"/>
      <c r="F25" t="s">
        <v>122</v>
      </c>
      <c r="G25" t="s">
        <v>119</v>
      </c>
      <c r="H25"/>
      <c r="I25"/>
      <c r="J25"/>
      <c r="K25" s="25">
        <v>7.3695812225341797</v>
      </c>
      <c r="L25" s="25">
        <v>7.3050994873046875</v>
      </c>
      <c r="M25" s="25">
        <v>0.10733103007078171</v>
      </c>
      <c r="N25" s="9"/>
      <c r="O25" s="6"/>
      <c r="P25" s="6"/>
      <c r="Q25" s="6"/>
      <c r="R25" s="44"/>
      <c r="S25" s="6"/>
      <c r="T25" s="6"/>
      <c r="U25" s="1" t="s">
        <v>1</v>
      </c>
      <c r="V25" s="5"/>
      <c r="W25" s="5"/>
      <c r="X25" s="5"/>
    </row>
    <row r="26" spans="1:24" s="10" customFormat="1" ht="16" x14ac:dyDescent="0.2">
      <c r="A26" s="30"/>
      <c r="B26">
        <v>28</v>
      </c>
      <c r="C26" t="s">
        <v>31</v>
      </c>
      <c r="D26" t="s">
        <v>28</v>
      </c>
      <c r="E26"/>
      <c r="F26" t="s">
        <v>122</v>
      </c>
      <c r="G26" t="s">
        <v>119</v>
      </c>
      <c r="H26"/>
      <c r="I26"/>
      <c r="J26"/>
      <c r="K26" s="25">
        <v>7.3645191192626953</v>
      </c>
      <c r="L26" s="25">
        <v>7.3050994873046875</v>
      </c>
      <c r="M26" s="25">
        <v>0.10733103007078171</v>
      </c>
      <c r="N26" s="41"/>
      <c r="O26" s="12"/>
      <c r="P26" s="12"/>
      <c r="Q26" s="12"/>
      <c r="R26" s="45"/>
      <c r="S26" s="12"/>
      <c r="T26" s="12"/>
      <c r="U26" s="10" t="s">
        <v>1</v>
      </c>
      <c r="V26" s="11"/>
      <c r="W26" s="11"/>
      <c r="X26" s="11"/>
    </row>
    <row r="27" spans="1:24" s="13" customFormat="1" ht="16" x14ac:dyDescent="0.2">
      <c r="A27" s="27" t="s">
        <v>134</v>
      </c>
      <c r="B27">
        <v>41</v>
      </c>
      <c r="C27" t="s">
        <v>44</v>
      </c>
      <c r="D27" t="s">
        <v>63</v>
      </c>
      <c r="E27"/>
      <c r="F27" t="s">
        <v>125</v>
      </c>
      <c r="G27" t="s">
        <v>119</v>
      </c>
      <c r="H27"/>
      <c r="I27"/>
      <c r="J27"/>
      <c r="K27" s="25">
        <v>16.135906219482422</v>
      </c>
      <c r="L27" s="25">
        <v>16.143905639648438</v>
      </c>
      <c r="M27" s="25">
        <v>1.1312888935208321E-2</v>
      </c>
      <c r="N27" s="9">
        <f t="shared" ref="N27" si="16">L27-L30</f>
        <v>8.3352417945861816</v>
      </c>
      <c r="O27" s="9">
        <f t="shared" ref="O27" si="17">SQRT(M27^2+M30^2)</f>
        <v>0.12044821705612548</v>
      </c>
      <c r="P27" s="9">
        <f t="shared" si="13"/>
        <v>8.2424025535583496</v>
      </c>
      <c r="Q27" s="9">
        <f t="shared" ref="Q27" si="18">N27-P27</f>
        <v>9.2839241027832031E-2</v>
      </c>
      <c r="R27" s="43">
        <f>2^(-Q27)</f>
        <v>0.93767557547682145</v>
      </c>
      <c r="S27" s="9">
        <f>O27</f>
        <v>0.12044821705612548</v>
      </c>
      <c r="T27" s="9">
        <f t="shared" ref="T27" si="19">LOG(R27,2)</f>
        <v>-9.2839241027831823E-2</v>
      </c>
    </row>
    <row r="28" spans="1:24" ht="16" x14ac:dyDescent="0.2">
      <c r="A28" s="29"/>
      <c r="B28">
        <v>65</v>
      </c>
      <c r="C28" t="s">
        <v>65</v>
      </c>
      <c r="D28" t="s">
        <v>63</v>
      </c>
      <c r="E28"/>
      <c r="F28" t="s">
        <v>125</v>
      </c>
      <c r="G28" t="s">
        <v>119</v>
      </c>
      <c r="H28"/>
      <c r="I28"/>
      <c r="J28"/>
      <c r="K28" s="25">
        <v>16.151905059814453</v>
      </c>
      <c r="L28" s="25">
        <v>16.143905639648438</v>
      </c>
      <c r="M28" s="25">
        <v>1.1312888935208321E-2</v>
      </c>
      <c r="N28" s="9"/>
      <c r="O28" s="9"/>
      <c r="P28" s="6"/>
      <c r="Q28" s="9"/>
      <c r="R28" s="43"/>
      <c r="S28" s="9"/>
      <c r="T28" s="9"/>
    </row>
    <row r="29" spans="1:24" ht="16" x14ac:dyDescent="0.2">
      <c r="A29" s="29"/>
      <c r="B29"/>
      <c r="C29"/>
      <c r="D29" s="21"/>
      <c r="E29"/>
      <c r="F29"/>
      <c r="G29"/>
      <c r="H29"/>
      <c r="I29"/>
      <c r="J29"/>
      <c r="K29" s="25"/>
      <c r="L29" s="25"/>
      <c r="M29" s="25"/>
      <c r="N29" s="9"/>
      <c r="O29" s="9"/>
      <c r="P29" s="6"/>
      <c r="Q29" s="9"/>
      <c r="R29" s="43"/>
      <c r="S29" s="9"/>
      <c r="T29" s="9"/>
    </row>
    <row r="30" spans="1:24" ht="16" x14ac:dyDescent="0.2">
      <c r="A30" s="29"/>
      <c r="B30">
        <v>5</v>
      </c>
      <c r="C30" t="s">
        <v>69</v>
      </c>
      <c r="D30" t="s">
        <v>63</v>
      </c>
      <c r="E30"/>
      <c r="F30" t="s">
        <v>122</v>
      </c>
      <c r="G30" t="s">
        <v>119</v>
      </c>
      <c r="H30"/>
      <c r="I30"/>
      <c r="J30"/>
      <c r="K30" s="25">
        <v>7.7565250396728516</v>
      </c>
      <c r="L30" s="25">
        <v>7.8086638450622559</v>
      </c>
      <c r="M30" s="25">
        <v>0.11991576850414276</v>
      </c>
      <c r="N30" s="9"/>
      <c r="O30" s="9"/>
      <c r="P30" s="6"/>
      <c r="Q30" s="9"/>
      <c r="R30" s="43"/>
      <c r="S30" s="9"/>
      <c r="T30" s="9"/>
      <c r="U30" s="1" t="s">
        <v>1</v>
      </c>
      <c r="V30" s="5"/>
      <c r="W30" s="5"/>
      <c r="X30" s="5"/>
    </row>
    <row r="31" spans="1:24" ht="16" x14ac:dyDescent="0.2">
      <c r="A31" s="29"/>
      <c r="B31">
        <v>17</v>
      </c>
      <c r="C31" t="s">
        <v>68</v>
      </c>
      <c r="D31" t="s">
        <v>63</v>
      </c>
      <c r="E31"/>
      <c r="F31" t="s">
        <v>122</v>
      </c>
      <c r="G31" t="s">
        <v>119</v>
      </c>
      <c r="H31"/>
      <c r="I31"/>
      <c r="J31"/>
      <c r="K31" s="25">
        <v>7.9458227157592773</v>
      </c>
      <c r="L31" s="25">
        <v>7.8086638450622559</v>
      </c>
      <c r="M31" s="25">
        <v>0.11991576850414276</v>
      </c>
      <c r="N31" s="9"/>
      <c r="O31" s="6"/>
      <c r="P31" s="6"/>
      <c r="Q31" s="6"/>
      <c r="R31" s="44"/>
      <c r="S31" s="6"/>
      <c r="T31" s="6"/>
      <c r="U31" s="1" t="s">
        <v>1</v>
      </c>
      <c r="V31" s="5"/>
      <c r="W31" s="5"/>
      <c r="X31" s="5"/>
    </row>
    <row r="32" spans="1:24" s="10" customFormat="1" ht="16" x14ac:dyDescent="0.2">
      <c r="A32" s="30"/>
      <c r="B32">
        <v>29</v>
      </c>
      <c r="C32" t="s">
        <v>67</v>
      </c>
      <c r="D32" t="s">
        <v>63</v>
      </c>
      <c r="E32"/>
      <c r="F32" t="s">
        <v>122</v>
      </c>
      <c r="G32" t="s">
        <v>119</v>
      </c>
      <c r="H32"/>
      <c r="I32"/>
      <c r="J32"/>
      <c r="K32" s="25">
        <v>7.7236428260803223</v>
      </c>
      <c r="L32" s="25">
        <v>7.8086638450622559</v>
      </c>
      <c r="M32" s="25">
        <v>0.11991576850414276</v>
      </c>
      <c r="N32" s="41"/>
      <c r="O32" s="12"/>
      <c r="P32" s="12"/>
      <c r="Q32" s="12"/>
      <c r="R32" s="45"/>
      <c r="S32" s="12"/>
      <c r="T32" s="12"/>
      <c r="U32" s="10" t="s">
        <v>1</v>
      </c>
      <c r="V32" s="11"/>
      <c r="W32" s="11"/>
      <c r="X32" s="11"/>
    </row>
    <row r="33" spans="1:24" s="13" customFormat="1" ht="16" x14ac:dyDescent="0.2">
      <c r="A33" s="27" t="s">
        <v>135</v>
      </c>
      <c r="B33">
        <v>42</v>
      </c>
      <c r="C33" t="s">
        <v>41</v>
      </c>
      <c r="D33" t="s">
        <v>57</v>
      </c>
      <c r="E33"/>
      <c r="F33" t="s">
        <v>125</v>
      </c>
      <c r="G33" t="s">
        <v>119</v>
      </c>
      <c r="H33"/>
      <c r="I33"/>
      <c r="J33"/>
      <c r="K33" s="25">
        <v>15.788077354431152</v>
      </c>
      <c r="L33" s="25">
        <v>15.648536682128906</v>
      </c>
      <c r="M33" s="25">
        <v>0.141161248087883</v>
      </c>
      <c r="N33" s="9">
        <f t="shared" ref="N33" si="20">L33-L36</f>
        <v>7.6616935729980469</v>
      </c>
      <c r="O33" s="9">
        <f t="shared" ref="O33" si="21">SQRT(M33^2+M36^2)</f>
        <v>0.14377629400604419</v>
      </c>
      <c r="P33" s="9">
        <f t="shared" ref="P33:P39" si="22">P$3</f>
        <v>8.2424025535583496</v>
      </c>
      <c r="Q33" s="9">
        <f t="shared" ref="Q33" si="23">N33-P33</f>
        <v>-0.58070898056030273</v>
      </c>
      <c r="R33" s="43">
        <f>2^(-Q33)</f>
        <v>1.495584039760435</v>
      </c>
      <c r="S33" s="9">
        <f>O33</f>
        <v>0.14377629400604419</v>
      </c>
      <c r="T33" s="9">
        <f t="shared" ref="T33" si="24">LOG(R33,2)</f>
        <v>0.58070898056030285</v>
      </c>
    </row>
    <row r="34" spans="1:24" ht="16" x14ac:dyDescent="0.2">
      <c r="A34" s="29"/>
      <c r="B34">
        <v>54</v>
      </c>
      <c r="C34" t="s">
        <v>59</v>
      </c>
      <c r="D34" t="s">
        <v>57</v>
      </c>
      <c r="E34"/>
      <c r="F34" t="s">
        <v>125</v>
      </c>
      <c r="G34" t="s">
        <v>119</v>
      </c>
      <c r="H34"/>
      <c r="I34"/>
      <c r="J34"/>
      <c r="K34" s="25">
        <v>15.651723861694336</v>
      </c>
      <c r="L34" s="25">
        <v>15.648536682128906</v>
      </c>
      <c r="M34" s="25">
        <v>0.141161248087883</v>
      </c>
      <c r="N34" s="9"/>
      <c r="O34" s="9"/>
      <c r="P34" s="6"/>
      <c r="Q34" s="9"/>
      <c r="R34" s="43"/>
      <c r="S34" s="9"/>
      <c r="T34" s="9"/>
    </row>
    <row r="35" spans="1:24" ht="16" x14ac:dyDescent="0.2">
      <c r="A35" s="29"/>
      <c r="B35">
        <v>66</v>
      </c>
      <c r="C35" t="s">
        <v>58</v>
      </c>
      <c r="D35" t="s">
        <v>57</v>
      </c>
      <c r="E35"/>
      <c r="F35" t="s">
        <v>125</v>
      </c>
      <c r="G35" t="s">
        <v>119</v>
      </c>
      <c r="H35"/>
      <c r="I35"/>
      <c r="J35"/>
      <c r="K35" s="25">
        <v>15.50580883026123</v>
      </c>
      <c r="L35" s="25">
        <v>15.648536682128906</v>
      </c>
      <c r="M35" s="25">
        <v>0.141161248087883</v>
      </c>
      <c r="N35" s="9"/>
      <c r="O35" s="9"/>
      <c r="P35" s="6"/>
      <c r="Q35" s="9"/>
      <c r="R35" s="43"/>
      <c r="S35" s="9"/>
      <c r="T35" s="9"/>
    </row>
    <row r="36" spans="1:24" ht="16" x14ac:dyDescent="0.2">
      <c r="A36" s="29"/>
      <c r="B36">
        <v>6</v>
      </c>
      <c r="C36" t="s">
        <v>62</v>
      </c>
      <c r="D36" t="s">
        <v>57</v>
      </c>
      <c r="E36"/>
      <c r="F36" t="s">
        <v>122</v>
      </c>
      <c r="G36" t="s">
        <v>119</v>
      </c>
      <c r="H36"/>
      <c r="I36"/>
      <c r="J36"/>
      <c r="K36" s="25">
        <v>8.0153465270996094</v>
      </c>
      <c r="L36" s="25">
        <v>7.9868431091308594</v>
      </c>
      <c r="M36" s="25">
        <v>2.7296973392367363E-2</v>
      </c>
      <c r="N36" s="9"/>
      <c r="O36" s="9"/>
      <c r="P36" s="6"/>
      <c r="Q36" s="9"/>
      <c r="R36" s="43"/>
      <c r="S36" s="9"/>
      <c r="T36" s="9"/>
      <c r="U36" s="1" t="s">
        <v>1</v>
      </c>
      <c r="V36" s="5"/>
      <c r="W36" s="5"/>
      <c r="X36" s="5"/>
    </row>
    <row r="37" spans="1:24" ht="16" x14ac:dyDescent="0.2">
      <c r="A37" s="29"/>
      <c r="B37">
        <v>18</v>
      </c>
      <c r="C37" t="s">
        <v>61</v>
      </c>
      <c r="D37" t="s">
        <v>57</v>
      </c>
      <c r="E37"/>
      <c r="F37" t="s">
        <v>122</v>
      </c>
      <c r="G37" t="s">
        <v>119</v>
      </c>
      <c r="H37"/>
      <c r="I37"/>
      <c r="J37"/>
      <c r="K37" s="25">
        <v>7.9609384536743164</v>
      </c>
      <c r="L37" s="25">
        <v>7.9868431091308594</v>
      </c>
      <c r="M37" s="25">
        <v>2.7296973392367363E-2</v>
      </c>
      <c r="N37" s="9"/>
      <c r="O37" s="6"/>
      <c r="P37" s="6"/>
      <c r="Q37" s="6"/>
      <c r="R37" s="44"/>
      <c r="S37" s="6"/>
      <c r="T37" s="6"/>
      <c r="U37" s="1" t="s">
        <v>1</v>
      </c>
      <c r="V37" s="5"/>
      <c r="W37" s="5"/>
      <c r="X37" s="5"/>
    </row>
    <row r="38" spans="1:24" s="10" customFormat="1" ht="16" x14ac:dyDescent="0.2">
      <c r="A38" s="30"/>
      <c r="B38">
        <v>30</v>
      </c>
      <c r="C38" t="s">
        <v>60</v>
      </c>
      <c r="D38" t="s">
        <v>57</v>
      </c>
      <c r="E38"/>
      <c r="F38" t="s">
        <v>122</v>
      </c>
      <c r="G38" t="s">
        <v>119</v>
      </c>
      <c r="H38"/>
      <c r="I38"/>
      <c r="J38"/>
      <c r="K38" s="25">
        <v>7.9842443466186523</v>
      </c>
      <c r="L38" s="25">
        <v>7.9868431091308594</v>
      </c>
      <c r="M38" s="25">
        <v>2.7296973392367363E-2</v>
      </c>
      <c r="N38" s="41"/>
      <c r="O38" s="12"/>
      <c r="P38" s="12"/>
      <c r="Q38" s="12"/>
      <c r="R38" s="45"/>
      <c r="S38" s="12"/>
      <c r="T38" s="12"/>
      <c r="U38" s="10" t="s">
        <v>1</v>
      </c>
      <c r="V38" s="11"/>
      <c r="W38" s="11"/>
      <c r="X38" s="11"/>
    </row>
    <row r="39" spans="1:24" s="13" customFormat="1" ht="16" x14ac:dyDescent="0.2">
      <c r="A39" s="27" t="s">
        <v>136</v>
      </c>
      <c r="B39">
        <v>43</v>
      </c>
      <c r="C39" t="s">
        <v>6</v>
      </c>
      <c r="D39" t="s">
        <v>127</v>
      </c>
      <c r="E39"/>
      <c r="F39" t="s">
        <v>125</v>
      </c>
      <c r="G39" t="s">
        <v>119</v>
      </c>
      <c r="H39"/>
      <c r="I39"/>
      <c r="J39"/>
      <c r="K39" s="25">
        <v>16.732629776000977</v>
      </c>
      <c r="L39" s="25">
        <v>16.642662048339844</v>
      </c>
      <c r="M39" s="25">
        <v>9.1132707893848419E-2</v>
      </c>
      <c r="N39" s="9">
        <f t="shared" ref="N39" si="25">L39-L42</f>
        <v>9.3554511070251465</v>
      </c>
      <c r="O39" s="9">
        <f t="shared" ref="O39" si="26">SQRT(M39^2+M42^2)</f>
        <v>9.9607067959901013E-2</v>
      </c>
      <c r="P39" s="9">
        <f t="shared" si="22"/>
        <v>8.2424025535583496</v>
      </c>
      <c r="Q39" s="9">
        <f t="shared" ref="Q39" si="27">N39-P39</f>
        <v>1.1130485534667969</v>
      </c>
      <c r="R39" s="43">
        <f>2^(-Q39)</f>
        <v>0.4623160796867008</v>
      </c>
      <c r="S39" s="9">
        <f>O39</f>
        <v>9.9607067959901013E-2</v>
      </c>
      <c r="T39" s="9">
        <f t="shared" ref="T39" si="28">LOG(R39,2)</f>
        <v>-1.1130485534667969</v>
      </c>
    </row>
    <row r="40" spans="1:24" ht="16" x14ac:dyDescent="0.2">
      <c r="A40" s="29"/>
      <c r="B40">
        <v>55</v>
      </c>
      <c r="C40" t="s">
        <v>24</v>
      </c>
      <c r="D40" t="s">
        <v>127</v>
      </c>
      <c r="E40"/>
      <c r="F40" t="s">
        <v>125</v>
      </c>
      <c r="G40" t="s">
        <v>119</v>
      </c>
      <c r="H40"/>
      <c r="I40"/>
      <c r="J40"/>
      <c r="K40" s="25">
        <v>16.644948959350586</v>
      </c>
      <c r="L40" s="25">
        <v>16.642662048339844</v>
      </c>
      <c r="M40" s="25">
        <v>9.1132707893848419E-2</v>
      </c>
      <c r="N40" s="9"/>
      <c r="O40" s="9"/>
      <c r="P40" s="6"/>
      <c r="Q40" s="9"/>
      <c r="R40" s="43"/>
      <c r="S40" s="9"/>
      <c r="T40" s="9"/>
    </row>
    <row r="41" spans="1:24" ht="16" x14ac:dyDescent="0.2">
      <c r="A41" s="29"/>
      <c r="B41">
        <v>67</v>
      </c>
      <c r="C41" t="s">
        <v>23</v>
      </c>
      <c r="D41" t="s">
        <v>127</v>
      </c>
      <c r="E41"/>
      <c r="F41" t="s">
        <v>125</v>
      </c>
      <c r="G41" t="s">
        <v>119</v>
      </c>
      <c r="H41"/>
      <c r="I41"/>
      <c r="J41"/>
      <c r="K41" s="25">
        <v>16.550407409667969</v>
      </c>
      <c r="L41" s="25">
        <v>16.642662048339844</v>
      </c>
      <c r="M41" s="25">
        <v>9.1132707893848419E-2</v>
      </c>
      <c r="N41" s="9"/>
      <c r="O41" s="9"/>
      <c r="P41" s="6"/>
      <c r="Q41" s="9"/>
      <c r="R41" s="43"/>
      <c r="S41" s="9"/>
      <c r="T41" s="9"/>
    </row>
    <row r="42" spans="1:24" ht="16" x14ac:dyDescent="0.2">
      <c r="A42" s="29"/>
      <c r="B42">
        <v>7</v>
      </c>
      <c r="C42" t="s">
        <v>27</v>
      </c>
      <c r="D42" t="s">
        <v>127</v>
      </c>
      <c r="E42"/>
      <c r="F42" t="s">
        <v>122</v>
      </c>
      <c r="G42" t="s">
        <v>119</v>
      </c>
      <c r="H42"/>
      <c r="I42"/>
      <c r="J42"/>
      <c r="K42" s="25">
        <v>7.2429327964782715</v>
      </c>
      <c r="L42" s="25">
        <v>7.2872109413146973</v>
      </c>
      <c r="M42" s="25">
        <v>4.0204446762800217E-2</v>
      </c>
      <c r="N42" s="9"/>
      <c r="O42" s="9"/>
      <c r="P42" s="6"/>
      <c r="Q42" s="9"/>
      <c r="R42" s="43"/>
      <c r="S42" s="9"/>
      <c r="T42" s="9"/>
      <c r="U42" s="1" t="s">
        <v>1</v>
      </c>
      <c r="V42" s="5"/>
      <c r="W42" s="5"/>
      <c r="X42" s="5"/>
    </row>
    <row r="43" spans="1:24" ht="16" x14ac:dyDescent="0.2">
      <c r="A43" s="29"/>
      <c r="B43">
        <v>19</v>
      </c>
      <c r="C43" t="s">
        <v>26</v>
      </c>
      <c r="D43" t="s">
        <v>127</v>
      </c>
      <c r="E43"/>
      <c r="F43" t="s">
        <v>122</v>
      </c>
      <c r="G43" t="s">
        <v>119</v>
      </c>
      <c r="H43"/>
      <c r="I43"/>
      <c r="J43"/>
      <c r="K43" s="25">
        <v>7.2972683906555176</v>
      </c>
      <c r="L43" s="25">
        <v>7.2872109413146973</v>
      </c>
      <c r="M43" s="25">
        <v>4.0204446762800217E-2</v>
      </c>
      <c r="N43" s="9"/>
      <c r="O43" s="6"/>
      <c r="P43" s="6"/>
      <c r="Q43" s="6"/>
      <c r="R43" s="44"/>
      <c r="S43" s="6"/>
      <c r="T43" s="6"/>
      <c r="U43" s="1" t="s">
        <v>1</v>
      </c>
      <c r="V43" s="5"/>
      <c r="W43" s="5"/>
      <c r="X43" s="5"/>
    </row>
    <row r="44" spans="1:24" s="10" customFormat="1" ht="16" x14ac:dyDescent="0.2">
      <c r="A44" s="30"/>
      <c r="B44">
        <v>31</v>
      </c>
      <c r="C44" t="s">
        <v>25</v>
      </c>
      <c r="D44" t="s">
        <v>127</v>
      </c>
      <c r="E44"/>
      <c r="F44" t="s">
        <v>122</v>
      </c>
      <c r="G44" t="s">
        <v>119</v>
      </c>
      <c r="H44"/>
      <c r="I44"/>
      <c r="J44"/>
      <c r="K44" s="25">
        <v>7.3214321136474609</v>
      </c>
      <c r="L44" s="25">
        <v>7.2872109413146973</v>
      </c>
      <c r="M44" s="25">
        <v>4.0204446762800217E-2</v>
      </c>
      <c r="N44" s="41"/>
      <c r="O44" s="12"/>
      <c r="P44" s="12"/>
      <c r="Q44" s="12"/>
      <c r="R44" s="45"/>
      <c r="S44" s="12"/>
      <c r="T44" s="12"/>
      <c r="U44" s="10" t="s">
        <v>1</v>
      </c>
      <c r="V44" s="11"/>
      <c r="W44" s="11"/>
      <c r="X44" s="11"/>
    </row>
    <row r="45" spans="1:24" ht="16" x14ac:dyDescent="0.2">
      <c r="A45" s="2" t="s">
        <v>110</v>
      </c>
      <c r="B45">
        <v>94</v>
      </c>
      <c r="C45" t="s">
        <v>137</v>
      </c>
      <c r="D45" t="s">
        <v>110</v>
      </c>
      <c r="E45"/>
      <c r="F45" t="s">
        <v>122</v>
      </c>
      <c r="G45" t="s">
        <v>119</v>
      </c>
      <c r="H45"/>
      <c r="I45"/>
      <c r="J45"/>
      <c r="K45" t="s">
        <v>111</v>
      </c>
      <c r="L45" t="s">
        <v>1</v>
      </c>
      <c r="M45" t="s">
        <v>1</v>
      </c>
      <c r="N45" t="s">
        <v>1</v>
      </c>
      <c r="O45" t="s">
        <v>1</v>
      </c>
      <c r="P45" t="s">
        <v>1</v>
      </c>
      <c r="Q45" t="s">
        <v>1</v>
      </c>
    </row>
    <row r="46" spans="1:24" ht="16" x14ac:dyDescent="0.2">
      <c r="B46">
        <v>95</v>
      </c>
      <c r="C46" t="s">
        <v>138</v>
      </c>
      <c r="D46" t="s">
        <v>110</v>
      </c>
      <c r="E46"/>
      <c r="F46" t="s">
        <v>122</v>
      </c>
      <c r="G46" t="s">
        <v>119</v>
      </c>
      <c r="H46"/>
      <c r="I46"/>
      <c r="J46"/>
      <c r="K46" t="s">
        <v>111</v>
      </c>
      <c r="L46" t="s">
        <v>1</v>
      </c>
      <c r="M46" t="s">
        <v>1</v>
      </c>
      <c r="N46" t="s">
        <v>1</v>
      </c>
      <c r="O46" t="s">
        <v>1</v>
      </c>
      <c r="P46" t="s">
        <v>1</v>
      </c>
      <c r="Q46" t="s">
        <v>1</v>
      </c>
    </row>
    <row r="47" spans="1:24" ht="16" x14ac:dyDescent="0.2">
      <c r="B47">
        <v>96</v>
      </c>
      <c r="C47" t="s">
        <v>139</v>
      </c>
      <c r="D47" t="s">
        <v>110</v>
      </c>
      <c r="E47"/>
      <c r="F47" t="s">
        <v>122</v>
      </c>
      <c r="G47" t="s">
        <v>119</v>
      </c>
      <c r="H47"/>
      <c r="I47"/>
      <c r="J47"/>
      <c r="K47" t="s">
        <v>111</v>
      </c>
      <c r="L47" t="s">
        <v>1</v>
      </c>
      <c r="M47" t="s">
        <v>1</v>
      </c>
      <c r="N47" t="s">
        <v>1</v>
      </c>
      <c r="O47" t="s">
        <v>1</v>
      </c>
      <c r="P47" t="s">
        <v>1</v>
      </c>
      <c r="Q47" t="s">
        <v>1</v>
      </c>
    </row>
    <row r="48" spans="1:24" ht="16" x14ac:dyDescent="0.2">
      <c r="B48">
        <v>82</v>
      </c>
      <c r="C48" t="s">
        <v>140</v>
      </c>
      <c r="D48" t="s">
        <v>110</v>
      </c>
      <c r="E48"/>
      <c r="F48" t="s">
        <v>125</v>
      </c>
      <c r="G48" t="s">
        <v>119</v>
      </c>
      <c r="H48"/>
      <c r="I48"/>
      <c r="J48"/>
      <c r="K48" t="s">
        <v>111</v>
      </c>
      <c r="L48" t="s">
        <v>1</v>
      </c>
      <c r="M48" t="s">
        <v>1</v>
      </c>
      <c r="N48" t="s">
        <v>1</v>
      </c>
      <c r="O48" t="s">
        <v>1</v>
      </c>
      <c r="P48" t="s">
        <v>1</v>
      </c>
      <c r="Q48" t="s">
        <v>1</v>
      </c>
    </row>
    <row r="49" spans="2:17" ht="16" x14ac:dyDescent="0.2">
      <c r="B49">
        <v>83</v>
      </c>
      <c r="C49" t="s">
        <v>141</v>
      </c>
      <c r="D49" t="s">
        <v>110</v>
      </c>
      <c r="E49"/>
      <c r="F49" t="s">
        <v>125</v>
      </c>
      <c r="G49" t="s">
        <v>119</v>
      </c>
      <c r="H49"/>
      <c r="I49"/>
      <c r="J49"/>
      <c r="K49" t="s">
        <v>111</v>
      </c>
      <c r="L49" t="s">
        <v>1</v>
      </c>
      <c r="M49" t="s">
        <v>1</v>
      </c>
      <c r="N49" t="s">
        <v>1</v>
      </c>
      <c r="O49" t="s">
        <v>1</v>
      </c>
      <c r="P49" t="s">
        <v>1</v>
      </c>
      <c r="Q49" t="s">
        <v>1</v>
      </c>
    </row>
    <row r="50" spans="2:17" ht="16" x14ac:dyDescent="0.2">
      <c r="B50">
        <v>84</v>
      </c>
      <c r="C50" t="s">
        <v>142</v>
      </c>
      <c r="D50" t="s">
        <v>110</v>
      </c>
      <c r="E50"/>
      <c r="F50" t="s">
        <v>125</v>
      </c>
      <c r="G50" t="s">
        <v>119</v>
      </c>
      <c r="H50"/>
      <c r="I50"/>
      <c r="J50"/>
      <c r="K50" t="s">
        <v>111</v>
      </c>
      <c r="L50" t="s">
        <v>1</v>
      </c>
      <c r="M50" t="s">
        <v>1</v>
      </c>
      <c r="N50" t="s">
        <v>1</v>
      </c>
      <c r="O50" t="s">
        <v>1</v>
      </c>
      <c r="P50" t="s">
        <v>1</v>
      </c>
      <c r="Q50" t="s">
        <v>1</v>
      </c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1AF43-F8B6-C540-AD7C-EC702ED3CB7E}">
  <dimension ref="A1:X50"/>
  <sheetViews>
    <sheetView topLeftCell="A17" zoomScale="139" zoomScaleNormal="100" workbookViewId="0">
      <pane xSplit="1" topLeftCell="B1" activePane="topRight" state="frozen"/>
      <selection pane="topRight" activeCell="R39" sqref="R39:S3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7" width="12.1640625" style="2" customWidth="1"/>
    <col min="18" max="18" width="12.1640625" style="42" customWidth="1"/>
    <col min="19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46" t="s">
        <v>112</v>
      </c>
      <c r="I1" s="46"/>
      <c r="J1" s="46"/>
      <c r="K1" s="46"/>
      <c r="L1" s="46"/>
      <c r="M1" s="46"/>
      <c r="N1" s="47" t="s">
        <v>113</v>
      </c>
      <c r="O1" s="47"/>
      <c r="P1" s="47"/>
      <c r="Q1" s="47"/>
      <c r="S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120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42" t="s">
        <v>87</v>
      </c>
      <c r="S2" s="2" t="s">
        <v>118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ht="16" x14ac:dyDescent="0.2">
      <c r="A3" s="2" t="s">
        <v>128</v>
      </c>
      <c r="B3">
        <v>44</v>
      </c>
      <c r="C3" t="s">
        <v>3</v>
      </c>
      <c r="D3" t="s">
        <v>143</v>
      </c>
      <c r="E3"/>
      <c r="F3" t="s">
        <v>125</v>
      </c>
      <c r="G3" t="s">
        <v>119</v>
      </c>
      <c r="H3"/>
      <c r="I3"/>
      <c r="J3"/>
      <c r="K3" s="25">
        <v>17.131185531616211</v>
      </c>
      <c r="L3" s="25">
        <v>17.349950790405273</v>
      </c>
      <c r="M3" s="25">
        <v>0.34350883960723877</v>
      </c>
      <c r="N3" s="9">
        <f>L3-L6</f>
        <v>9.4926114082336426</v>
      </c>
      <c r="O3" s="9">
        <f>SQRT(M3^2+M6^2)</f>
        <v>0.35074495154349827</v>
      </c>
      <c r="P3" s="18">
        <f>N3</f>
        <v>9.4926114082336426</v>
      </c>
      <c r="Q3" s="9">
        <f>N3-P3</f>
        <v>0</v>
      </c>
      <c r="R3" s="43">
        <f>2^(-Q3)</f>
        <v>1</v>
      </c>
      <c r="S3" s="9">
        <f>O3</f>
        <v>0.35074495154349827</v>
      </c>
      <c r="T3" s="9">
        <f t="shared" ref="T3" si="0">LOG(R3,2)</f>
        <v>0</v>
      </c>
    </row>
    <row r="4" spans="1:24" ht="16" x14ac:dyDescent="0.2">
      <c r="B4">
        <v>56</v>
      </c>
      <c r="C4" t="s">
        <v>19</v>
      </c>
      <c r="D4" t="s">
        <v>143</v>
      </c>
      <c r="E4"/>
      <c r="F4" t="s">
        <v>125</v>
      </c>
      <c r="G4" t="s">
        <v>119</v>
      </c>
      <c r="H4"/>
      <c r="I4"/>
      <c r="J4"/>
      <c r="K4" s="25">
        <v>17.172794342041016</v>
      </c>
      <c r="L4" s="25">
        <v>17.349950790405273</v>
      </c>
      <c r="M4" s="25">
        <v>0.34350883960723877</v>
      </c>
      <c r="N4" s="9"/>
      <c r="O4" s="9"/>
      <c r="P4" s="9"/>
      <c r="Q4" s="9"/>
      <c r="R4" s="43"/>
      <c r="S4" s="9"/>
      <c r="T4" s="9"/>
    </row>
    <row r="5" spans="1:24" ht="16" x14ac:dyDescent="0.2">
      <c r="B5">
        <v>68</v>
      </c>
      <c r="C5" t="s">
        <v>18</v>
      </c>
      <c r="D5" t="s">
        <v>143</v>
      </c>
      <c r="E5"/>
      <c r="F5" t="s">
        <v>125</v>
      </c>
      <c r="G5" t="s">
        <v>119</v>
      </c>
      <c r="H5"/>
      <c r="I5"/>
      <c r="J5"/>
      <c r="K5" s="25">
        <v>17.745872497558594</v>
      </c>
      <c r="L5" s="25">
        <v>17.349950790405273</v>
      </c>
      <c r="M5" s="25">
        <v>0.34350883960723877</v>
      </c>
      <c r="N5" s="9"/>
      <c r="O5" s="9"/>
      <c r="P5" s="9"/>
      <c r="Q5" s="9"/>
      <c r="R5" s="43"/>
      <c r="S5" s="9"/>
      <c r="T5" s="9"/>
    </row>
    <row r="6" spans="1:24" ht="16" x14ac:dyDescent="0.2">
      <c r="B6">
        <v>8</v>
      </c>
      <c r="C6" t="s">
        <v>22</v>
      </c>
      <c r="D6" t="s">
        <v>143</v>
      </c>
      <c r="E6"/>
      <c r="F6" t="s">
        <v>122</v>
      </c>
      <c r="G6" t="s">
        <v>119</v>
      </c>
      <c r="H6"/>
      <c r="I6"/>
      <c r="J6"/>
      <c r="K6" s="25">
        <v>7.8135490417480469</v>
      </c>
      <c r="L6" s="25">
        <v>7.8573393821716309</v>
      </c>
      <c r="M6" s="25">
        <v>7.0878051221370697E-2</v>
      </c>
      <c r="N6" s="9"/>
      <c r="O6" s="9"/>
      <c r="P6" s="9"/>
      <c r="Q6" s="9"/>
      <c r="R6" s="43"/>
      <c r="S6" s="9"/>
      <c r="T6" s="9"/>
      <c r="U6" s="1" t="s">
        <v>1</v>
      </c>
    </row>
    <row r="7" spans="1:24" ht="16" x14ac:dyDescent="0.2">
      <c r="B7">
        <v>20</v>
      </c>
      <c r="C7" t="s">
        <v>21</v>
      </c>
      <c r="D7" t="s">
        <v>143</v>
      </c>
      <c r="E7"/>
      <c r="F7" t="s">
        <v>122</v>
      </c>
      <c r="G7" t="s">
        <v>119</v>
      </c>
      <c r="H7"/>
      <c r="I7"/>
      <c r="J7"/>
      <c r="K7" s="25">
        <v>7.9391136169433594</v>
      </c>
      <c r="L7" s="25">
        <v>7.8573393821716309</v>
      </c>
      <c r="M7" s="25">
        <v>7.0878051221370697E-2</v>
      </c>
      <c r="N7" s="9"/>
      <c r="O7" s="6"/>
      <c r="P7" s="6"/>
      <c r="Q7" s="6"/>
      <c r="R7" s="44"/>
      <c r="S7" s="6"/>
      <c r="T7" s="6"/>
      <c r="U7" s="1" t="s">
        <v>1</v>
      </c>
      <c r="V7" s="5"/>
      <c r="W7" s="5"/>
      <c r="X7" s="5"/>
    </row>
    <row r="8" spans="1:24" ht="16" x14ac:dyDescent="0.2">
      <c r="B8">
        <v>32</v>
      </c>
      <c r="C8" t="s">
        <v>20</v>
      </c>
      <c r="D8" t="s">
        <v>143</v>
      </c>
      <c r="E8"/>
      <c r="F8" t="s">
        <v>122</v>
      </c>
      <c r="G8" t="s">
        <v>119</v>
      </c>
      <c r="H8"/>
      <c r="I8"/>
      <c r="J8"/>
      <c r="K8" s="25">
        <v>7.8193554878234863</v>
      </c>
      <c r="L8" s="25">
        <v>7.8573393821716309</v>
      </c>
      <c r="M8" s="25">
        <v>7.0878051221370697E-2</v>
      </c>
      <c r="N8" s="9"/>
      <c r="O8" s="6"/>
      <c r="P8" s="6"/>
      <c r="Q8" s="6"/>
      <c r="R8" s="44"/>
      <c r="S8" s="6"/>
      <c r="T8" s="6"/>
      <c r="U8" s="1" t="s">
        <v>1</v>
      </c>
      <c r="V8" s="5"/>
      <c r="W8" s="5"/>
      <c r="X8" s="5"/>
    </row>
    <row r="9" spans="1:24" s="13" customFormat="1" ht="16" x14ac:dyDescent="0.2">
      <c r="A9" s="27" t="s">
        <v>131</v>
      </c>
      <c r="B9">
        <v>45</v>
      </c>
      <c r="C9" t="s">
        <v>43</v>
      </c>
      <c r="D9" t="s">
        <v>144</v>
      </c>
      <c r="E9"/>
      <c r="F9" t="s">
        <v>125</v>
      </c>
      <c r="G9" t="s">
        <v>119</v>
      </c>
      <c r="H9"/>
      <c r="I9"/>
      <c r="J9"/>
      <c r="K9" s="25">
        <v>18.190427780151367</v>
      </c>
      <c r="L9" s="25">
        <v>18.157127380371094</v>
      </c>
      <c r="M9" s="25">
        <v>7.3160700500011444E-2</v>
      </c>
      <c r="N9" s="9">
        <f t="shared" ref="N9" si="1">L9-L12</f>
        <v>9.5670738220214844</v>
      </c>
      <c r="O9" s="9">
        <f t="shared" ref="O9" si="2">SQRT(M9^2+M12^2)</f>
        <v>7.7375336648372789E-2</v>
      </c>
      <c r="P9" s="9">
        <f t="shared" ref="P9" si="3">P$3</f>
        <v>9.4926114082336426</v>
      </c>
      <c r="Q9" s="9">
        <f t="shared" ref="Q9" si="4">N9-P9</f>
        <v>7.4462413787841797E-2</v>
      </c>
      <c r="R9" s="43">
        <f>2^(-Q9)</f>
        <v>0.94969593677279929</v>
      </c>
      <c r="S9" s="9">
        <f>O9</f>
        <v>7.7375336648372789E-2</v>
      </c>
      <c r="T9" s="9">
        <f t="shared" ref="T9" si="5">LOG(R9,2)</f>
        <v>-7.4462413787841825E-2</v>
      </c>
    </row>
    <row r="10" spans="1:24" ht="16" x14ac:dyDescent="0.2">
      <c r="A10" s="29"/>
      <c r="B10">
        <v>57</v>
      </c>
      <c r="C10" t="s">
        <v>53</v>
      </c>
      <c r="D10" t="s">
        <v>144</v>
      </c>
      <c r="E10"/>
      <c r="F10" t="s">
        <v>125</v>
      </c>
      <c r="G10" t="s">
        <v>119</v>
      </c>
      <c r="H10"/>
      <c r="I10"/>
      <c r="J10"/>
      <c r="K10" s="25">
        <v>18.207714080810547</v>
      </c>
      <c r="L10" s="25">
        <v>18.157127380371094</v>
      </c>
      <c r="M10" s="25">
        <v>7.3160700500011444E-2</v>
      </c>
      <c r="N10" s="9"/>
      <c r="O10" s="9"/>
      <c r="P10" s="6"/>
      <c r="Q10" s="9"/>
      <c r="R10" s="43"/>
      <c r="S10" s="9"/>
      <c r="T10" s="9"/>
    </row>
    <row r="11" spans="1:24" ht="16" x14ac:dyDescent="0.2">
      <c r="A11" s="29"/>
      <c r="B11">
        <v>69</v>
      </c>
      <c r="C11" t="s">
        <v>52</v>
      </c>
      <c r="D11" t="s">
        <v>144</v>
      </c>
      <c r="E11"/>
      <c r="F11" t="s">
        <v>125</v>
      </c>
      <c r="G11" t="s">
        <v>119</v>
      </c>
      <c r="H11"/>
      <c r="I11"/>
      <c r="J11"/>
      <c r="K11" s="25">
        <v>18.073240280151367</v>
      </c>
      <c r="L11" s="25">
        <v>18.157127380371094</v>
      </c>
      <c r="M11" s="25">
        <v>7.3160700500011444E-2</v>
      </c>
      <c r="N11" s="9"/>
      <c r="O11" s="9"/>
      <c r="P11" s="6"/>
      <c r="Q11" s="9"/>
      <c r="R11" s="43"/>
      <c r="S11" s="9"/>
      <c r="T11" s="9"/>
    </row>
    <row r="12" spans="1:24" ht="16" x14ac:dyDescent="0.2">
      <c r="A12" s="29"/>
      <c r="B12">
        <v>9</v>
      </c>
      <c r="C12" t="s">
        <v>56</v>
      </c>
      <c r="D12" t="s">
        <v>144</v>
      </c>
      <c r="E12"/>
      <c r="F12" t="s">
        <v>122</v>
      </c>
      <c r="G12" t="s">
        <v>119</v>
      </c>
      <c r="H12"/>
      <c r="I12"/>
      <c r="J12"/>
      <c r="K12" s="25">
        <v>8.6183109283447266</v>
      </c>
      <c r="L12" s="25">
        <v>8.5900535583496094</v>
      </c>
      <c r="M12" s="25">
        <v>2.5188382714986801E-2</v>
      </c>
      <c r="N12" s="9"/>
      <c r="O12" s="9"/>
      <c r="P12" s="6"/>
      <c r="Q12" s="9"/>
      <c r="R12" s="43"/>
      <c r="S12" s="9"/>
      <c r="T12" s="9"/>
      <c r="U12" s="1" t="s">
        <v>1</v>
      </c>
      <c r="V12" s="5"/>
      <c r="W12" s="5"/>
      <c r="X12" s="5"/>
    </row>
    <row r="13" spans="1:24" ht="16" x14ac:dyDescent="0.2">
      <c r="A13" s="29"/>
      <c r="B13">
        <v>21</v>
      </c>
      <c r="C13" t="s">
        <v>55</v>
      </c>
      <c r="D13" t="s">
        <v>144</v>
      </c>
      <c r="E13"/>
      <c r="F13" t="s">
        <v>122</v>
      </c>
      <c r="G13" t="s">
        <v>119</v>
      </c>
      <c r="H13"/>
      <c r="I13"/>
      <c r="J13"/>
      <c r="K13" s="25">
        <v>8.5818910598754883</v>
      </c>
      <c r="L13" s="25">
        <v>8.5900535583496094</v>
      </c>
      <c r="M13" s="25">
        <v>2.5188382714986801E-2</v>
      </c>
      <c r="N13" s="9"/>
      <c r="O13" s="6"/>
      <c r="P13" s="6"/>
      <c r="Q13" s="6"/>
      <c r="R13" s="44"/>
      <c r="S13" s="6"/>
      <c r="T13" s="6"/>
      <c r="U13" s="1" t="s">
        <v>1</v>
      </c>
      <c r="V13" s="5"/>
      <c r="W13" s="5"/>
      <c r="X13" s="5"/>
    </row>
    <row r="14" spans="1:24" s="10" customFormat="1" ht="16" x14ac:dyDescent="0.2">
      <c r="A14" s="30"/>
      <c r="B14">
        <v>33</v>
      </c>
      <c r="C14" t="s">
        <v>54</v>
      </c>
      <c r="D14" t="s">
        <v>144</v>
      </c>
      <c r="E14"/>
      <c r="F14" t="s">
        <v>122</v>
      </c>
      <c r="G14" t="s">
        <v>119</v>
      </c>
      <c r="H14"/>
      <c r="I14"/>
      <c r="J14"/>
      <c r="K14" s="25">
        <v>8.5699586868286133</v>
      </c>
      <c r="L14" s="25">
        <v>8.5900535583496094</v>
      </c>
      <c r="M14" s="25">
        <v>2.5188382714986801E-2</v>
      </c>
      <c r="N14" s="41"/>
      <c r="O14" s="12"/>
      <c r="P14" s="12"/>
      <c r="Q14" s="12"/>
      <c r="R14" s="45"/>
      <c r="S14" s="12"/>
      <c r="T14" s="12"/>
      <c r="U14" s="10" t="s">
        <v>1</v>
      </c>
      <c r="V14" s="11"/>
      <c r="W14" s="11"/>
      <c r="X14" s="11"/>
    </row>
    <row r="15" spans="1:24" s="13" customFormat="1" ht="16" x14ac:dyDescent="0.2">
      <c r="A15" s="27" t="s">
        <v>132</v>
      </c>
      <c r="B15">
        <v>46</v>
      </c>
      <c r="C15" t="s">
        <v>40</v>
      </c>
      <c r="D15" t="s">
        <v>145</v>
      </c>
      <c r="E15"/>
      <c r="F15" t="s">
        <v>125</v>
      </c>
      <c r="G15" t="s">
        <v>119</v>
      </c>
      <c r="H15"/>
      <c r="I15"/>
      <c r="J15"/>
      <c r="K15" s="25">
        <v>17.868902206420898</v>
      </c>
      <c r="L15" s="25">
        <v>17.822799682617188</v>
      </c>
      <c r="M15" s="25">
        <v>6.0214541852474213E-2</v>
      </c>
      <c r="N15" s="9">
        <f t="shared" ref="N15" si="6">L15-L18</f>
        <v>8.6531057357788086</v>
      </c>
      <c r="O15" s="9">
        <f t="shared" ref="O15" si="7">SQRT(M15^2+M18^2)</f>
        <v>0.14952320352574408</v>
      </c>
      <c r="P15" s="9">
        <f t="shared" ref="P15" si="8">P$3</f>
        <v>9.4926114082336426</v>
      </c>
      <c r="Q15" s="9">
        <f t="shared" ref="Q15" si="9">N15-P15</f>
        <v>-0.83950567245483398</v>
      </c>
      <c r="R15" s="43">
        <f>2^(-Q15)</f>
        <v>1.7894369010200797</v>
      </c>
      <c r="S15" s="9">
        <f>O15</f>
        <v>0.14952320352574408</v>
      </c>
      <c r="T15" s="9">
        <f t="shared" ref="T15" si="10">LOG(R15,2)</f>
        <v>0.8395056724548341</v>
      </c>
      <c r="U15" s="13" t="s">
        <v>1</v>
      </c>
    </row>
    <row r="16" spans="1:24" ht="16" x14ac:dyDescent="0.2">
      <c r="A16" s="29"/>
      <c r="B16">
        <v>58</v>
      </c>
      <c r="C16" t="s">
        <v>47</v>
      </c>
      <c r="D16" t="s">
        <v>145</v>
      </c>
      <c r="E16"/>
      <c r="F16" t="s">
        <v>125</v>
      </c>
      <c r="G16" t="s">
        <v>119</v>
      </c>
      <c r="H16"/>
      <c r="I16"/>
      <c r="J16"/>
      <c r="K16" s="25">
        <v>17.754673004150391</v>
      </c>
      <c r="L16" s="25">
        <v>17.822799682617188</v>
      </c>
      <c r="M16" s="25">
        <v>6.0214541852474213E-2</v>
      </c>
      <c r="N16" s="9"/>
      <c r="O16" s="9"/>
      <c r="P16" s="6"/>
      <c r="Q16" s="9"/>
      <c r="R16" s="43"/>
      <c r="S16" s="9"/>
      <c r="T16" s="9"/>
      <c r="U16" s="1" t="s">
        <v>1</v>
      </c>
    </row>
    <row r="17" spans="1:24" ht="16" x14ac:dyDescent="0.2">
      <c r="A17" s="29"/>
      <c r="B17">
        <v>70</v>
      </c>
      <c r="C17" t="s">
        <v>46</v>
      </c>
      <c r="D17" t="s">
        <v>145</v>
      </c>
      <c r="E17"/>
      <c r="F17" t="s">
        <v>125</v>
      </c>
      <c r="G17" t="s">
        <v>119</v>
      </c>
      <c r="H17"/>
      <c r="I17"/>
      <c r="J17"/>
      <c r="K17" s="25">
        <v>17.844820022583008</v>
      </c>
      <c r="L17" s="25">
        <v>17.822799682617188</v>
      </c>
      <c r="M17" s="25">
        <v>6.0214541852474213E-2</v>
      </c>
      <c r="N17" s="9"/>
      <c r="O17" s="9"/>
      <c r="P17" s="6"/>
      <c r="Q17" s="9"/>
      <c r="R17" s="43"/>
      <c r="S17" s="9"/>
      <c r="T17" s="9"/>
      <c r="U17" s="1" t="s">
        <v>1</v>
      </c>
    </row>
    <row r="18" spans="1:24" ht="16" x14ac:dyDescent="0.2">
      <c r="A18" s="29"/>
      <c r="B18">
        <v>10</v>
      </c>
      <c r="C18" t="s">
        <v>50</v>
      </c>
      <c r="D18" t="s">
        <v>145</v>
      </c>
      <c r="E18"/>
      <c r="F18" t="s">
        <v>122</v>
      </c>
      <c r="G18" t="s">
        <v>119</v>
      </c>
      <c r="H18"/>
      <c r="I18"/>
      <c r="J18"/>
      <c r="K18" s="25">
        <v>9.1530580520629883</v>
      </c>
      <c r="L18" s="25">
        <v>9.1696939468383789</v>
      </c>
      <c r="M18" s="25">
        <v>0.13686269521713257</v>
      </c>
      <c r="N18" s="9"/>
      <c r="O18" s="9"/>
      <c r="P18" s="6"/>
      <c r="Q18" s="9"/>
      <c r="R18" s="43"/>
      <c r="S18" s="9"/>
      <c r="T18" s="9"/>
    </row>
    <row r="19" spans="1:24" ht="16" x14ac:dyDescent="0.2">
      <c r="A19" s="29"/>
      <c r="B19">
        <v>22</v>
      </c>
      <c r="C19" t="s">
        <v>49</v>
      </c>
      <c r="D19" t="s">
        <v>145</v>
      </c>
      <c r="E19"/>
      <c r="F19" t="s">
        <v>122</v>
      </c>
      <c r="G19" t="s">
        <v>119</v>
      </c>
      <c r="H19"/>
      <c r="I19"/>
      <c r="J19"/>
      <c r="K19" s="25">
        <v>9.0419111251831055</v>
      </c>
      <c r="L19" s="25">
        <v>9.1696939468383789</v>
      </c>
      <c r="M19" s="25">
        <v>0.13686269521713257</v>
      </c>
      <c r="N19" s="9"/>
      <c r="O19" s="6"/>
      <c r="P19" s="6"/>
      <c r="Q19" s="6"/>
      <c r="R19" s="44"/>
      <c r="S19" s="6"/>
      <c r="T19" s="6"/>
    </row>
    <row r="20" spans="1:24" s="10" customFormat="1" ht="16" x14ac:dyDescent="0.2">
      <c r="A20" s="30"/>
      <c r="B20">
        <v>34</v>
      </c>
      <c r="C20" t="s">
        <v>48</v>
      </c>
      <c r="D20" t="s">
        <v>145</v>
      </c>
      <c r="E20"/>
      <c r="F20" t="s">
        <v>122</v>
      </c>
      <c r="G20" t="s">
        <v>119</v>
      </c>
      <c r="H20"/>
      <c r="I20"/>
      <c r="J20"/>
      <c r="K20" s="25">
        <v>9.3141155242919922</v>
      </c>
      <c r="L20" s="25">
        <v>9.1696939468383789</v>
      </c>
      <c r="M20" s="25">
        <v>0.13686269521713257</v>
      </c>
      <c r="N20" s="41"/>
      <c r="O20" s="12"/>
      <c r="P20" s="12"/>
      <c r="Q20" s="12"/>
      <c r="R20" s="45"/>
      <c r="S20" s="12"/>
      <c r="T20" s="12"/>
    </row>
    <row r="21" spans="1:24" s="13" customFormat="1" ht="16" x14ac:dyDescent="0.2">
      <c r="A21" s="27" t="s">
        <v>133</v>
      </c>
      <c r="B21">
        <v>47</v>
      </c>
      <c r="C21" t="s">
        <v>5</v>
      </c>
      <c r="D21" t="s">
        <v>146</v>
      </c>
      <c r="E21"/>
      <c r="F21" t="s">
        <v>125</v>
      </c>
      <c r="G21" t="s">
        <v>119</v>
      </c>
      <c r="H21"/>
      <c r="I21"/>
      <c r="J21"/>
      <c r="K21" s="25">
        <v>14.452775955200195</v>
      </c>
      <c r="L21" s="25">
        <v>14.439095497131348</v>
      </c>
      <c r="M21" s="25">
        <v>1.5120746567845345E-2</v>
      </c>
      <c r="N21" s="9">
        <f t="shared" ref="N21" si="11">L21-L24</f>
        <v>7.437321662902832</v>
      </c>
      <c r="O21" s="9">
        <f t="shared" ref="O21" si="12">SQRT(M21^2+M24^2)</f>
        <v>5.1169493790307309E-2</v>
      </c>
      <c r="P21" s="9">
        <f t="shared" ref="P21:P27" si="13">P$3</f>
        <v>9.4926114082336426</v>
      </c>
      <c r="Q21" s="9">
        <f t="shared" ref="Q21" si="14">N21-P21</f>
        <v>-2.0552897453308105</v>
      </c>
      <c r="R21" s="43">
        <f>2^(-Q21)</f>
        <v>4.1562710588901117</v>
      </c>
      <c r="S21" s="9">
        <f>O21</f>
        <v>5.1169493790307309E-2</v>
      </c>
      <c r="T21" s="9">
        <f t="shared" ref="T21" si="15">LOG(R21,2)</f>
        <v>2.0552897453308105</v>
      </c>
    </row>
    <row r="22" spans="1:24" ht="16" x14ac:dyDescent="0.2">
      <c r="A22" s="29"/>
      <c r="B22">
        <v>59</v>
      </c>
      <c r="C22" t="s">
        <v>14</v>
      </c>
      <c r="D22" t="s">
        <v>146</v>
      </c>
      <c r="E22"/>
      <c r="F22" t="s">
        <v>125</v>
      </c>
      <c r="G22" t="s">
        <v>119</v>
      </c>
      <c r="H22"/>
      <c r="I22"/>
      <c r="J22"/>
      <c r="K22" s="25">
        <v>14.441651344299316</v>
      </c>
      <c r="L22" s="25">
        <v>14.439095497131348</v>
      </c>
      <c r="M22" s="25">
        <v>1.5120746567845345E-2</v>
      </c>
      <c r="N22" s="9"/>
      <c r="O22" s="9"/>
      <c r="P22" s="6"/>
      <c r="Q22" s="9"/>
      <c r="R22" s="43"/>
      <c r="S22" s="9"/>
      <c r="T22" s="9"/>
    </row>
    <row r="23" spans="1:24" ht="16" x14ac:dyDescent="0.2">
      <c r="A23" s="29"/>
      <c r="B23">
        <v>71</v>
      </c>
      <c r="C23" t="s">
        <v>13</v>
      </c>
      <c r="D23" t="s">
        <v>146</v>
      </c>
      <c r="E23"/>
      <c r="F23" t="s">
        <v>125</v>
      </c>
      <c r="G23" t="s">
        <v>119</v>
      </c>
      <c r="H23"/>
      <c r="I23"/>
      <c r="J23"/>
      <c r="K23" s="25">
        <v>14.422860145568848</v>
      </c>
      <c r="L23" s="25">
        <v>14.439095497131348</v>
      </c>
      <c r="M23" s="25">
        <v>1.5120746567845345E-2</v>
      </c>
      <c r="N23" s="9"/>
      <c r="O23" s="9"/>
      <c r="P23" s="6"/>
      <c r="Q23" s="9"/>
      <c r="R23" s="43"/>
      <c r="S23" s="9"/>
      <c r="T23" s="9"/>
    </row>
    <row r="24" spans="1:24" ht="16" x14ac:dyDescent="0.2">
      <c r="A24" s="29"/>
      <c r="B24">
        <v>11</v>
      </c>
      <c r="C24" t="s">
        <v>17</v>
      </c>
      <c r="D24" t="s">
        <v>146</v>
      </c>
      <c r="E24"/>
      <c r="F24" t="s">
        <v>122</v>
      </c>
      <c r="G24" t="s">
        <v>119</v>
      </c>
      <c r="H24"/>
      <c r="I24"/>
      <c r="J24"/>
      <c r="K24" s="25">
        <v>7.0042901039123535</v>
      </c>
      <c r="L24" s="25">
        <v>7.0017738342285156</v>
      </c>
      <c r="M24" s="25">
        <v>4.8884354531764984E-2</v>
      </c>
      <c r="N24" s="9"/>
      <c r="O24" s="9"/>
      <c r="P24" s="6"/>
      <c r="Q24" s="9"/>
      <c r="R24" s="43"/>
      <c r="S24" s="9"/>
      <c r="T24" s="9"/>
      <c r="U24" s="1" t="s">
        <v>1</v>
      </c>
      <c r="V24" s="5"/>
      <c r="W24" s="5"/>
      <c r="X24" s="5"/>
    </row>
    <row r="25" spans="1:24" ht="16" x14ac:dyDescent="0.2">
      <c r="A25" s="29"/>
      <c r="B25">
        <v>23</v>
      </c>
      <c r="C25" t="s">
        <v>16</v>
      </c>
      <c r="D25" t="s">
        <v>146</v>
      </c>
      <c r="E25"/>
      <c r="F25" t="s">
        <v>122</v>
      </c>
      <c r="G25" t="s">
        <v>119</v>
      </c>
      <c r="H25"/>
      <c r="I25"/>
      <c r="J25"/>
      <c r="K25" s="25">
        <v>6.9516797065734863</v>
      </c>
      <c r="L25" s="25">
        <v>7.0017738342285156</v>
      </c>
      <c r="M25" s="25">
        <v>4.8884354531764984E-2</v>
      </c>
      <c r="N25" s="9"/>
      <c r="O25" s="6"/>
      <c r="P25" s="6"/>
      <c r="Q25" s="6"/>
      <c r="R25" s="44"/>
      <c r="S25" s="6"/>
      <c r="T25" s="6"/>
      <c r="U25" s="1" t="s">
        <v>1</v>
      </c>
      <c r="V25" s="5"/>
      <c r="W25" s="5"/>
      <c r="X25" s="5"/>
    </row>
    <row r="26" spans="1:24" s="10" customFormat="1" ht="16" x14ac:dyDescent="0.2">
      <c r="A26" s="30"/>
      <c r="B26">
        <v>35</v>
      </c>
      <c r="C26" t="s">
        <v>15</v>
      </c>
      <c r="D26" t="s">
        <v>146</v>
      </c>
      <c r="E26"/>
      <c r="F26" t="s">
        <v>122</v>
      </c>
      <c r="G26" t="s">
        <v>119</v>
      </c>
      <c r="H26"/>
      <c r="I26"/>
      <c r="J26"/>
      <c r="K26" s="25">
        <v>7.0493512153625488</v>
      </c>
      <c r="L26" s="25">
        <v>7.0017738342285156</v>
      </c>
      <c r="M26" s="25">
        <v>4.8884354531764984E-2</v>
      </c>
      <c r="N26" s="41"/>
      <c r="O26" s="12"/>
      <c r="P26" s="12"/>
      <c r="Q26" s="12"/>
      <c r="R26" s="45"/>
      <c r="S26" s="12"/>
      <c r="T26" s="12"/>
      <c r="U26" s="10" t="s">
        <v>1</v>
      </c>
      <c r="V26" s="11"/>
      <c r="W26" s="11"/>
      <c r="X26" s="11"/>
    </row>
    <row r="27" spans="1:24" s="13" customFormat="1" ht="16" x14ac:dyDescent="0.2">
      <c r="A27" s="27" t="s">
        <v>134</v>
      </c>
      <c r="B27">
        <v>48</v>
      </c>
      <c r="C27" t="s">
        <v>2</v>
      </c>
      <c r="D27" t="s">
        <v>147</v>
      </c>
      <c r="E27"/>
      <c r="F27" t="s">
        <v>125</v>
      </c>
      <c r="G27" t="s">
        <v>119</v>
      </c>
      <c r="H27"/>
      <c r="I27"/>
      <c r="J27"/>
      <c r="K27" s="25">
        <v>16.695816040039062</v>
      </c>
      <c r="L27" s="25">
        <v>16.643648147583008</v>
      </c>
      <c r="M27" s="25">
        <v>4.5300304889678955E-2</v>
      </c>
      <c r="N27" s="9">
        <f t="shared" ref="N27" si="16">L27-L30</f>
        <v>9.6473064422607422</v>
      </c>
      <c r="O27" s="9">
        <f t="shared" ref="O27" si="17">SQRT(M27^2+M30^2)</f>
        <v>5.0249569896631513E-2</v>
      </c>
      <c r="P27" s="9">
        <f t="shared" si="13"/>
        <v>9.4926114082336426</v>
      </c>
      <c r="Q27" s="9">
        <f t="shared" ref="Q27" si="18">N27-P27</f>
        <v>0.15469503402709961</v>
      </c>
      <c r="R27" s="43">
        <f>2^(-Q27)</f>
        <v>0.89832224583455844</v>
      </c>
      <c r="S27" s="9">
        <f>O27</f>
        <v>5.0249569896631513E-2</v>
      </c>
      <c r="T27" s="9">
        <f t="shared" ref="T27" si="19">LOG(R27,2)</f>
        <v>-0.15469503402709953</v>
      </c>
    </row>
    <row r="28" spans="1:24" ht="16" x14ac:dyDescent="0.2">
      <c r="A28" s="29"/>
      <c r="B28">
        <v>60</v>
      </c>
      <c r="C28" t="s">
        <v>9</v>
      </c>
      <c r="D28" t="s">
        <v>147</v>
      </c>
      <c r="E28"/>
      <c r="F28" t="s">
        <v>125</v>
      </c>
      <c r="G28" t="s">
        <v>119</v>
      </c>
      <c r="H28"/>
      <c r="I28"/>
      <c r="J28"/>
      <c r="K28" s="25">
        <v>16.614253997802734</v>
      </c>
      <c r="L28" s="25">
        <v>16.643648147583008</v>
      </c>
      <c r="M28" s="25">
        <v>4.5300304889678955E-2</v>
      </c>
      <c r="N28" s="9"/>
      <c r="O28" s="9"/>
      <c r="P28" s="6"/>
      <c r="Q28" s="9"/>
      <c r="R28" s="43"/>
      <c r="S28" s="9"/>
      <c r="T28" s="9"/>
    </row>
    <row r="29" spans="1:24" ht="16" x14ac:dyDescent="0.2">
      <c r="A29" s="29"/>
      <c r="B29">
        <v>72</v>
      </c>
      <c r="C29" t="s">
        <v>8</v>
      </c>
      <c r="D29" t="s">
        <v>147</v>
      </c>
      <c r="E29"/>
      <c r="F29" t="s">
        <v>125</v>
      </c>
      <c r="G29" t="s">
        <v>119</v>
      </c>
      <c r="H29"/>
      <c r="I29"/>
      <c r="J29"/>
      <c r="K29" s="25">
        <v>16.620872497558594</v>
      </c>
      <c r="L29" s="25">
        <v>16.643648147583008</v>
      </c>
      <c r="M29" s="25">
        <v>4.5300304889678955E-2</v>
      </c>
      <c r="N29" s="9"/>
      <c r="O29" s="9"/>
      <c r="P29" s="6"/>
      <c r="Q29" s="9"/>
      <c r="R29" s="43"/>
      <c r="S29" s="9"/>
      <c r="T29" s="9"/>
    </row>
    <row r="30" spans="1:24" ht="16" x14ac:dyDescent="0.2">
      <c r="A30" s="29"/>
      <c r="B30">
        <v>12</v>
      </c>
      <c r="C30" t="s">
        <v>12</v>
      </c>
      <c r="D30" t="s">
        <v>147</v>
      </c>
      <c r="E30"/>
      <c r="F30" t="s">
        <v>122</v>
      </c>
      <c r="G30" t="s">
        <v>119</v>
      </c>
      <c r="H30"/>
      <c r="I30"/>
      <c r="J30"/>
      <c r="K30" s="25">
        <v>7.0135040283203125</v>
      </c>
      <c r="L30" s="25">
        <v>6.9963417053222656</v>
      </c>
      <c r="M30" s="25">
        <v>2.1746302023530006E-2</v>
      </c>
      <c r="N30" s="9"/>
      <c r="O30" s="9"/>
      <c r="P30" s="6"/>
      <c r="Q30" s="9"/>
      <c r="R30" s="43"/>
      <c r="S30" s="9"/>
      <c r="T30" s="9"/>
      <c r="U30" s="1" t="s">
        <v>1</v>
      </c>
      <c r="V30" s="5"/>
      <c r="W30" s="5"/>
      <c r="X30" s="5"/>
    </row>
    <row r="31" spans="1:24" ht="16" x14ac:dyDescent="0.2">
      <c r="A31" s="29"/>
      <c r="B31">
        <v>24</v>
      </c>
      <c r="C31" t="s">
        <v>11</v>
      </c>
      <c r="D31" t="s">
        <v>147</v>
      </c>
      <c r="E31"/>
      <c r="F31" t="s">
        <v>122</v>
      </c>
      <c r="G31" t="s">
        <v>119</v>
      </c>
      <c r="H31"/>
      <c r="I31"/>
      <c r="J31"/>
      <c r="K31" s="25">
        <v>7.0036344528198242</v>
      </c>
      <c r="L31" s="25">
        <v>6.9963417053222656</v>
      </c>
      <c r="M31" s="25">
        <v>2.1746302023530006E-2</v>
      </c>
      <c r="N31" s="9"/>
      <c r="O31" s="6"/>
      <c r="P31" s="6"/>
      <c r="Q31" s="6"/>
      <c r="R31" s="44"/>
      <c r="S31" s="6"/>
      <c r="T31" s="6"/>
      <c r="U31" s="1" t="s">
        <v>1</v>
      </c>
      <c r="V31" s="5"/>
      <c r="W31" s="5"/>
      <c r="X31" s="5"/>
    </row>
    <row r="32" spans="1:24" s="10" customFormat="1" ht="16" x14ac:dyDescent="0.2">
      <c r="A32" s="30"/>
      <c r="B32">
        <v>36</v>
      </c>
      <c r="C32" t="s">
        <v>10</v>
      </c>
      <c r="D32" t="s">
        <v>147</v>
      </c>
      <c r="E32"/>
      <c r="F32" t="s">
        <v>122</v>
      </c>
      <c r="G32" t="s">
        <v>119</v>
      </c>
      <c r="H32"/>
      <c r="I32"/>
      <c r="J32"/>
      <c r="K32" s="25">
        <v>6.971886157989502</v>
      </c>
      <c r="L32" s="25">
        <v>6.9963417053222656</v>
      </c>
      <c r="M32" s="25">
        <v>2.1746302023530006E-2</v>
      </c>
      <c r="N32" s="41"/>
      <c r="O32" s="12"/>
      <c r="P32" s="12"/>
      <c r="Q32" s="12"/>
      <c r="R32" s="45"/>
      <c r="S32" s="12"/>
      <c r="T32" s="12"/>
      <c r="U32" s="10" t="s">
        <v>1</v>
      </c>
      <c r="V32" s="11"/>
      <c r="W32" s="11"/>
      <c r="X32" s="11"/>
    </row>
    <row r="33" spans="1:24" s="13" customFormat="1" ht="16" x14ac:dyDescent="0.2">
      <c r="A33" s="27" t="s">
        <v>135</v>
      </c>
      <c r="B33">
        <v>77</v>
      </c>
      <c r="C33" t="s">
        <v>64</v>
      </c>
      <c r="D33" t="s">
        <v>148</v>
      </c>
      <c r="E33"/>
      <c r="F33" t="s">
        <v>125</v>
      </c>
      <c r="G33" t="s">
        <v>119</v>
      </c>
      <c r="H33"/>
      <c r="I33"/>
      <c r="J33"/>
      <c r="K33" s="25">
        <v>16.123598098754883</v>
      </c>
      <c r="L33" s="25">
        <v>16.116048812866211</v>
      </c>
      <c r="M33" s="25">
        <v>3.9300274103879929E-2</v>
      </c>
      <c r="N33" s="9">
        <f t="shared" ref="N33" si="20">L33-L36</f>
        <v>7.9108343124389648</v>
      </c>
      <c r="O33" s="9">
        <f t="shared" ref="O33" si="21">SQRT(M33^2+M36^2)</f>
        <v>5.6812889666183475E-2</v>
      </c>
      <c r="P33" s="9">
        <f t="shared" ref="P33:P39" si="22">P$3</f>
        <v>9.4926114082336426</v>
      </c>
      <c r="Q33" s="9">
        <f t="shared" ref="Q33" si="23">N33-P33</f>
        <v>-1.5817770957946777</v>
      </c>
      <c r="R33" s="43">
        <f>2^(-Q33)</f>
        <v>2.993383443884059</v>
      </c>
      <c r="S33" s="9">
        <f>O33</f>
        <v>5.6812889666183475E-2</v>
      </c>
      <c r="T33" s="9">
        <f t="shared" ref="T33" si="24">LOG(R33,2)</f>
        <v>1.581777095794678</v>
      </c>
    </row>
    <row r="34" spans="1:24" ht="16" x14ac:dyDescent="0.2">
      <c r="A34" s="29"/>
      <c r="B34">
        <v>87</v>
      </c>
      <c r="C34" t="s">
        <v>124</v>
      </c>
      <c r="D34" t="s">
        <v>148</v>
      </c>
      <c r="E34"/>
      <c r="F34" t="s">
        <v>125</v>
      </c>
      <c r="G34" t="s">
        <v>119</v>
      </c>
      <c r="H34"/>
      <c r="I34"/>
      <c r="J34"/>
      <c r="K34" s="25">
        <v>16.151025772094727</v>
      </c>
      <c r="L34" s="25">
        <v>16.116048812866211</v>
      </c>
      <c r="M34" s="25">
        <v>3.9300274103879929E-2</v>
      </c>
      <c r="N34" s="9"/>
      <c r="O34" s="9"/>
      <c r="P34" s="6"/>
      <c r="Q34" s="9"/>
      <c r="R34" s="43"/>
      <c r="S34" s="9"/>
      <c r="T34" s="9"/>
    </row>
    <row r="35" spans="1:24" ht="16" x14ac:dyDescent="0.2">
      <c r="A35" s="29"/>
      <c r="B35">
        <v>89</v>
      </c>
      <c r="C35" t="s">
        <v>129</v>
      </c>
      <c r="D35" t="s">
        <v>148</v>
      </c>
      <c r="E35"/>
      <c r="F35" t="s">
        <v>125</v>
      </c>
      <c r="G35" t="s">
        <v>119</v>
      </c>
      <c r="H35"/>
      <c r="I35"/>
      <c r="J35"/>
      <c r="K35" s="25">
        <v>16.073520660400391</v>
      </c>
      <c r="L35" s="25">
        <v>16.116048812866211</v>
      </c>
      <c r="M35" s="25">
        <v>3.9300274103879929E-2</v>
      </c>
      <c r="N35" s="9"/>
      <c r="O35" s="9"/>
      <c r="P35" s="6"/>
      <c r="Q35" s="9"/>
      <c r="R35" s="43"/>
      <c r="S35" s="9"/>
      <c r="T35" s="9"/>
    </row>
    <row r="36" spans="1:24" ht="16" x14ac:dyDescent="0.2">
      <c r="A36" s="29"/>
      <c r="B36">
        <v>73</v>
      </c>
      <c r="C36" t="s">
        <v>76</v>
      </c>
      <c r="D36" t="s">
        <v>148</v>
      </c>
      <c r="E36"/>
      <c r="F36" t="s">
        <v>122</v>
      </c>
      <c r="G36" t="s">
        <v>119</v>
      </c>
      <c r="H36"/>
      <c r="I36"/>
      <c r="J36"/>
      <c r="K36" s="25">
        <v>8.2100381851196289</v>
      </c>
      <c r="L36" s="25">
        <v>8.2052145004272461</v>
      </c>
      <c r="M36" s="25">
        <v>4.1026733815670013E-2</v>
      </c>
      <c r="N36" s="9"/>
      <c r="O36" s="9"/>
      <c r="P36" s="6"/>
      <c r="Q36" s="9"/>
      <c r="R36" s="43"/>
      <c r="S36" s="9"/>
      <c r="T36" s="9"/>
      <c r="U36" s="1" t="s">
        <v>1</v>
      </c>
      <c r="V36" s="5"/>
      <c r="W36" s="5"/>
      <c r="X36" s="5"/>
    </row>
    <row r="37" spans="1:24" ht="16" x14ac:dyDescent="0.2">
      <c r="A37" s="29"/>
      <c r="B37">
        <v>75</v>
      </c>
      <c r="C37" t="s">
        <v>149</v>
      </c>
      <c r="D37" t="s">
        <v>148</v>
      </c>
      <c r="E37"/>
      <c r="F37" t="s">
        <v>122</v>
      </c>
      <c r="G37" t="s">
        <v>119</v>
      </c>
      <c r="H37"/>
      <c r="I37"/>
      <c r="J37"/>
      <c r="K37" s="25">
        <v>8.2436151504516602</v>
      </c>
      <c r="L37" s="25">
        <v>8.2052145004272461</v>
      </c>
      <c r="M37" s="25">
        <v>4.1026733815670013E-2</v>
      </c>
      <c r="N37" s="9"/>
      <c r="O37" s="6"/>
      <c r="P37" s="6"/>
      <c r="Q37" s="6"/>
      <c r="R37" s="44"/>
      <c r="S37" s="6"/>
      <c r="T37" s="6"/>
      <c r="U37" s="1" t="s">
        <v>1</v>
      </c>
      <c r="V37" s="5"/>
      <c r="W37" s="5"/>
      <c r="X37" s="5"/>
    </row>
    <row r="38" spans="1:24" s="10" customFormat="1" ht="16" x14ac:dyDescent="0.2">
      <c r="A38" s="30"/>
      <c r="B38">
        <v>85</v>
      </c>
      <c r="C38" t="s">
        <v>121</v>
      </c>
      <c r="D38" t="s">
        <v>148</v>
      </c>
      <c r="E38"/>
      <c r="F38" t="s">
        <v>122</v>
      </c>
      <c r="G38" t="s">
        <v>119</v>
      </c>
      <c r="H38"/>
      <c r="I38"/>
      <c r="J38"/>
      <c r="K38" s="25">
        <v>8.1619882583618164</v>
      </c>
      <c r="L38" s="25">
        <v>8.2052145004272461</v>
      </c>
      <c r="M38" s="25">
        <v>4.1026733815670013E-2</v>
      </c>
      <c r="N38" s="41"/>
      <c r="O38" s="12"/>
      <c r="P38" s="12"/>
      <c r="Q38" s="12"/>
      <c r="R38" s="45"/>
      <c r="S38" s="12"/>
      <c r="T38" s="12"/>
      <c r="U38" s="10" t="s">
        <v>1</v>
      </c>
      <c r="V38" s="11"/>
      <c r="W38" s="11"/>
      <c r="X38" s="11"/>
    </row>
    <row r="39" spans="1:24" s="13" customFormat="1" ht="16" x14ac:dyDescent="0.2">
      <c r="A39" s="27" t="s">
        <v>136</v>
      </c>
      <c r="B39">
        <v>78</v>
      </c>
      <c r="C39" t="s">
        <v>150</v>
      </c>
      <c r="D39" t="s">
        <v>151</v>
      </c>
      <c r="E39"/>
      <c r="F39" t="s">
        <v>125</v>
      </c>
      <c r="G39" t="s">
        <v>119</v>
      </c>
      <c r="H39"/>
      <c r="I39"/>
      <c r="J39"/>
      <c r="K39" s="25">
        <v>17.491714477539062</v>
      </c>
      <c r="L39" s="25">
        <v>17.516536712646484</v>
      </c>
      <c r="M39" s="25">
        <v>2.150089293718338E-2</v>
      </c>
      <c r="N39" s="9">
        <f t="shared" ref="N39" si="25">L39-L42</f>
        <v>9.6649875640869141</v>
      </c>
      <c r="O39" s="9">
        <f t="shared" ref="O39" si="26">SQRT(M39^2+M42^2)</f>
        <v>0.21153238592330681</v>
      </c>
      <c r="P39" s="9">
        <f t="shared" si="22"/>
        <v>9.4926114082336426</v>
      </c>
      <c r="Q39" s="9">
        <f t="shared" ref="Q39" si="27">N39-P39</f>
        <v>0.17237615585327148</v>
      </c>
      <c r="R39" s="43">
        <f>2^(-Q39)</f>
        <v>0.88737993931792514</v>
      </c>
      <c r="S39" s="9">
        <f>O39</f>
        <v>0.21153238592330681</v>
      </c>
      <c r="T39" s="9">
        <f t="shared" ref="T39" si="28">LOG(R39,2)</f>
        <v>-0.17237615585327135</v>
      </c>
    </row>
    <row r="40" spans="1:24" ht="16" x14ac:dyDescent="0.2">
      <c r="A40" s="29"/>
      <c r="B40">
        <v>88</v>
      </c>
      <c r="C40" t="s">
        <v>126</v>
      </c>
      <c r="D40" t="s">
        <v>151</v>
      </c>
      <c r="E40"/>
      <c r="F40" t="s">
        <v>125</v>
      </c>
      <c r="G40" t="s">
        <v>119</v>
      </c>
      <c r="H40"/>
      <c r="I40"/>
      <c r="J40"/>
      <c r="K40" s="25">
        <v>17.529373168945312</v>
      </c>
      <c r="L40" s="25">
        <v>17.516536712646484</v>
      </c>
      <c r="M40" s="25">
        <v>2.150089293718338E-2</v>
      </c>
      <c r="N40" s="9"/>
      <c r="O40" s="9"/>
      <c r="P40" s="6"/>
      <c r="Q40" s="9"/>
      <c r="R40" s="43"/>
      <c r="S40" s="9"/>
      <c r="T40" s="9"/>
    </row>
    <row r="41" spans="1:24" ht="16" x14ac:dyDescent="0.2">
      <c r="A41" s="29"/>
      <c r="B41">
        <v>90</v>
      </c>
      <c r="C41" t="s">
        <v>130</v>
      </c>
      <c r="D41" t="s">
        <v>151</v>
      </c>
      <c r="E41"/>
      <c r="F41" t="s">
        <v>125</v>
      </c>
      <c r="G41" t="s">
        <v>119</v>
      </c>
      <c r="H41"/>
      <c r="I41"/>
      <c r="J41"/>
      <c r="K41" s="25">
        <v>17.528522491455078</v>
      </c>
      <c r="L41" s="25">
        <v>17.516536712646484</v>
      </c>
      <c r="M41" s="25">
        <v>2.150089293718338E-2</v>
      </c>
      <c r="N41" s="9"/>
      <c r="O41" s="9"/>
      <c r="P41" s="6"/>
      <c r="Q41" s="9"/>
      <c r="R41" s="43"/>
      <c r="S41" s="9"/>
      <c r="T41" s="9"/>
    </row>
    <row r="42" spans="1:24" ht="16" x14ac:dyDescent="0.2">
      <c r="A42" s="29"/>
      <c r="B42">
        <v>74</v>
      </c>
      <c r="C42" t="s">
        <v>152</v>
      </c>
      <c r="D42" t="s">
        <v>151</v>
      </c>
      <c r="E42"/>
      <c r="F42" t="s">
        <v>122</v>
      </c>
      <c r="G42" t="s">
        <v>119</v>
      </c>
      <c r="H42"/>
      <c r="I42"/>
      <c r="J42"/>
      <c r="K42" s="25">
        <v>7.9008069038391113</v>
      </c>
      <c r="L42" s="25">
        <v>7.8515491485595703</v>
      </c>
      <c r="M42" s="25">
        <v>0.21043683588504791</v>
      </c>
      <c r="N42" s="9"/>
      <c r="O42" s="9"/>
      <c r="P42" s="6"/>
      <c r="Q42" s="9"/>
      <c r="R42" s="43"/>
      <c r="S42" s="9"/>
      <c r="T42" s="9"/>
      <c r="U42" s="1" t="s">
        <v>1</v>
      </c>
      <c r="V42" s="5"/>
      <c r="W42" s="5"/>
      <c r="X42" s="5"/>
    </row>
    <row r="43" spans="1:24" ht="16" x14ac:dyDescent="0.2">
      <c r="A43" s="29"/>
      <c r="B43">
        <v>76</v>
      </c>
      <c r="C43" t="s">
        <v>153</v>
      </c>
      <c r="D43" t="s">
        <v>151</v>
      </c>
      <c r="E43"/>
      <c r="F43" t="s">
        <v>122</v>
      </c>
      <c r="G43" t="s">
        <v>119</v>
      </c>
      <c r="H43"/>
      <c r="I43"/>
      <c r="J43"/>
      <c r="K43" s="25">
        <v>7.6208529472351074</v>
      </c>
      <c r="L43" s="25">
        <v>7.8515491485595703</v>
      </c>
      <c r="M43" s="25">
        <v>0.21043683588504791</v>
      </c>
      <c r="N43" s="9"/>
      <c r="O43" s="6"/>
      <c r="P43" s="6"/>
      <c r="Q43" s="6"/>
      <c r="R43" s="44"/>
      <c r="S43" s="6"/>
      <c r="T43" s="6"/>
      <c r="U43" s="1" t="s">
        <v>1</v>
      </c>
      <c r="V43" s="5"/>
      <c r="W43" s="5"/>
      <c r="X43" s="5"/>
    </row>
    <row r="44" spans="1:24" s="10" customFormat="1" ht="16" x14ac:dyDescent="0.2">
      <c r="A44" s="30"/>
      <c r="B44">
        <v>86</v>
      </c>
      <c r="C44" t="s">
        <v>123</v>
      </c>
      <c r="D44" t="s">
        <v>151</v>
      </c>
      <c r="E44"/>
      <c r="F44" t="s">
        <v>122</v>
      </c>
      <c r="G44" t="s">
        <v>119</v>
      </c>
      <c r="H44"/>
      <c r="I44"/>
      <c r="J44"/>
      <c r="K44" s="25">
        <v>8.0329885482788086</v>
      </c>
      <c r="L44" s="25">
        <v>7.8515491485595703</v>
      </c>
      <c r="M44" s="25">
        <v>0.21043683588504791</v>
      </c>
      <c r="N44" s="41"/>
      <c r="O44" s="12"/>
      <c r="P44" s="12"/>
      <c r="Q44" s="12"/>
      <c r="R44" s="45"/>
      <c r="S44" s="12"/>
      <c r="T44" s="12"/>
      <c r="U44" s="10" t="s">
        <v>1</v>
      </c>
      <c r="V44" s="11"/>
      <c r="W44" s="11"/>
      <c r="X44" s="11"/>
    </row>
    <row r="45" spans="1:24" ht="16" x14ac:dyDescent="0.2">
      <c r="A45" s="2" t="s">
        <v>110</v>
      </c>
      <c r="B45">
        <v>94</v>
      </c>
      <c r="C45" t="s">
        <v>137</v>
      </c>
      <c r="D45" t="s">
        <v>110</v>
      </c>
      <c r="E45"/>
      <c r="F45" t="s">
        <v>122</v>
      </c>
      <c r="G45" t="s">
        <v>119</v>
      </c>
      <c r="H45"/>
      <c r="I45"/>
      <c r="J45"/>
      <c r="K45" t="s">
        <v>111</v>
      </c>
      <c r="L45" t="s">
        <v>1</v>
      </c>
      <c r="M45" t="s">
        <v>1</v>
      </c>
      <c r="N45" t="s">
        <v>1</v>
      </c>
      <c r="O45" t="s">
        <v>1</v>
      </c>
      <c r="P45" t="s">
        <v>1</v>
      </c>
      <c r="Q45" t="s">
        <v>1</v>
      </c>
    </row>
    <row r="46" spans="1:24" ht="16" x14ac:dyDescent="0.2">
      <c r="B46">
        <v>95</v>
      </c>
      <c r="C46" t="s">
        <v>138</v>
      </c>
      <c r="D46" t="s">
        <v>110</v>
      </c>
      <c r="E46"/>
      <c r="F46" t="s">
        <v>122</v>
      </c>
      <c r="G46" t="s">
        <v>119</v>
      </c>
      <c r="H46"/>
      <c r="I46"/>
      <c r="J46"/>
      <c r="K46" t="s">
        <v>111</v>
      </c>
      <c r="L46" t="s">
        <v>1</v>
      </c>
      <c r="M46" t="s">
        <v>1</v>
      </c>
      <c r="N46" t="s">
        <v>1</v>
      </c>
      <c r="O46" t="s">
        <v>1</v>
      </c>
      <c r="P46" t="s">
        <v>1</v>
      </c>
      <c r="Q46" t="s">
        <v>1</v>
      </c>
    </row>
    <row r="47" spans="1:24" ht="16" x14ac:dyDescent="0.2">
      <c r="B47">
        <v>96</v>
      </c>
      <c r="C47" t="s">
        <v>139</v>
      </c>
      <c r="D47" t="s">
        <v>110</v>
      </c>
      <c r="E47"/>
      <c r="F47" t="s">
        <v>122</v>
      </c>
      <c r="G47" t="s">
        <v>119</v>
      </c>
      <c r="H47"/>
      <c r="I47"/>
      <c r="J47"/>
      <c r="K47" t="s">
        <v>111</v>
      </c>
      <c r="L47" t="s">
        <v>1</v>
      </c>
      <c r="M47" t="s">
        <v>1</v>
      </c>
      <c r="N47" t="s">
        <v>1</v>
      </c>
      <c r="O47" t="s">
        <v>1</v>
      </c>
      <c r="P47" t="s">
        <v>1</v>
      </c>
      <c r="Q47" t="s">
        <v>1</v>
      </c>
    </row>
    <row r="48" spans="1:24" ht="16" x14ac:dyDescent="0.2">
      <c r="B48">
        <v>82</v>
      </c>
      <c r="C48" t="s">
        <v>140</v>
      </c>
      <c r="D48" t="s">
        <v>110</v>
      </c>
      <c r="E48"/>
      <c r="F48" t="s">
        <v>125</v>
      </c>
      <c r="G48" t="s">
        <v>119</v>
      </c>
      <c r="H48"/>
      <c r="I48"/>
      <c r="J48"/>
      <c r="K48" t="s">
        <v>111</v>
      </c>
      <c r="L48" t="s">
        <v>1</v>
      </c>
      <c r="M48" t="s">
        <v>1</v>
      </c>
      <c r="N48" t="s">
        <v>1</v>
      </c>
      <c r="O48" t="s">
        <v>1</v>
      </c>
      <c r="P48" t="s">
        <v>1</v>
      </c>
      <c r="Q48" t="s">
        <v>1</v>
      </c>
    </row>
    <row r="49" spans="2:17" ht="16" x14ac:dyDescent="0.2">
      <c r="B49">
        <v>83</v>
      </c>
      <c r="C49" t="s">
        <v>141</v>
      </c>
      <c r="D49" t="s">
        <v>110</v>
      </c>
      <c r="E49"/>
      <c r="F49" t="s">
        <v>125</v>
      </c>
      <c r="G49" t="s">
        <v>119</v>
      </c>
      <c r="H49"/>
      <c r="I49"/>
      <c r="J49"/>
      <c r="K49" t="s">
        <v>111</v>
      </c>
      <c r="L49" t="s">
        <v>1</v>
      </c>
      <c r="M49" t="s">
        <v>1</v>
      </c>
      <c r="N49" t="s">
        <v>1</v>
      </c>
      <c r="O49" t="s">
        <v>1</v>
      </c>
      <c r="P49" t="s">
        <v>1</v>
      </c>
      <c r="Q49" t="s">
        <v>1</v>
      </c>
    </row>
    <row r="50" spans="2:17" ht="16" x14ac:dyDescent="0.2">
      <c r="B50">
        <v>84</v>
      </c>
      <c r="C50" t="s">
        <v>142</v>
      </c>
      <c r="D50" t="s">
        <v>110</v>
      </c>
      <c r="E50"/>
      <c r="F50" t="s">
        <v>125</v>
      </c>
      <c r="G50" t="s">
        <v>119</v>
      </c>
      <c r="H50"/>
      <c r="I50"/>
      <c r="J50"/>
      <c r="K50" t="s">
        <v>111</v>
      </c>
      <c r="L50" t="s">
        <v>1</v>
      </c>
      <c r="M50" t="s">
        <v>1</v>
      </c>
      <c r="N50" t="s">
        <v>1</v>
      </c>
      <c r="O50" t="s">
        <v>1</v>
      </c>
      <c r="P50" t="s">
        <v>1</v>
      </c>
      <c r="Q50" t="s">
        <v>1</v>
      </c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Bio Rep 1</vt:lpstr>
      <vt:lpstr>Bio Rep 2</vt:lpstr>
      <vt:lpstr>Bio Rep 3</vt:lpstr>
      <vt:lpstr>Bio Rep 1 (2)</vt:lpstr>
      <vt:lpstr>Set 1</vt:lpstr>
      <vt:lpstr>Set 2</vt:lpstr>
      <vt:lpstr>Set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2025-07-17T18:32:51Z</dcterms:modified>
</cp:coreProperties>
</file>