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8d2b78e4e407bb0/Documents/Work/Manuscripts/hpaC paper/Files for NU prism data repository/"/>
    </mc:Choice>
  </mc:AlternateContent>
  <xr:revisionPtr revIDLastSave="379" documentId="8_{4A6C6990-AB83-4085-9D24-C5490A572504}" xr6:coauthVersionLast="47" xr6:coauthVersionMax="47" xr10:uidLastSave="{191FEAEE-AC88-471E-B683-FF30B9FBA04F}"/>
  <bookViews>
    <workbookView xWindow="-108" yWindow="-108" windowWidth="23256" windowHeight="12456" xr2:uid="{029C67E0-A857-45B8-9D24-A468BFABA16F}"/>
  </bookViews>
  <sheets>
    <sheet name="Fig1A" sheetId="1" r:id="rId1"/>
    <sheet name="Fig1B" sheetId="2" r:id="rId2"/>
    <sheet name="Fig1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7" i="3" l="1"/>
  <c r="I24" i="3"/>
  <c r="I25" i="3"/>
  <c r="I26" i="3"/>
  <c r="I29" i="3" s="1"/>
  <c r="I27" i="3"/>
  <c r="Y29" i="3"/>
  <c r="AA29" i="3"/>
  <c r="AC29" i="3"/>
  <c r="AA30" i="3"/>
  <c r="AC30" i="3"/>
  <c r="AC25" i="3"/>
  <c r="AC26" i="3"/>
  <c r="AC27" i="3"/>
  <c r="D25" i="3"/>
  <c r="E25" i="3"/>
  <c r="F25" i="3"/>
  <c r="G25" i="3"/>
  <c r="H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D26" i="3"/>
  <c r="E26" i="3"/>
  <c r="F26" i="3"/>
  <c r="G26" i="3"/>
  <c r="H26" i="3"/>
  <c r="J26" i="3"/>
  <c r="K26" i="3"/>
  <c r="K29" i="3" s="1"/>
  <c r="L26" i="3"/>
  <c r="L29" i="3" s="1"/>
  <c r="M26" i="3"/>
  <c r="N26" i="3"/>
  <c r="O26" i="3"/>
  <c r="P26" i="3"/>
  <c r="Q26" i="3"/>
  <c r="R26" i="3"/>
  <c r="S26" i="3"/>
  <c r="T26" i="3"/>
  <c r="U26" i="3"/>
  <c r="V26" i="3"/>
  <c r="W26" i="3"/>
  <c r="W29" i="3" s="1"/>
  <c r="X26" i="3"/>
  <c r="X29" i="3" s="1"/>
  <c r="Y26" i="3"/>
  <c r="Z26" i="3"/>
  <c r="AA26" i="3"/>
  <c r="AB26" i="3"/>
  <c r="D27" i="3"/>
  <c r="D30" i="3" s="1"/>
  <c r="E27" i="3"/>
  <c r="E30" i="3" s="1"/>
  <c r="F27" i="3"/>
  <c r="F30" i="3" s="1"/>
  <c r="G27" i="3"/>
  <c r="G30" i="3" s="1"/>
  <c r="H27" i="3"/>
  <c r="H30" i="3" s="1"/>
  <c r="J27" i="3"/>
  <c r="J30" i="3" s="1"/>
  <c r="K27" i="3"/>
  <c r="K30" i="3" s="1"/>
  <c r="L27" i="3"/>
  <c r="L30" i="3" s="1"/>
  <c r="M27" i="3"/>
  <c r="M30" i="3" s="1"/>
  <c r="N27" i="3"/>
  <c r="N30" i="3" s="1"/>
  <c r="O27" i="3"/>
  <c r="O30" i="3" s="1"/>
  <c r="P27" i="3"/>
  <c r="P30" i="3" s="1"/>
  <c r="Q27" i="3"/>
  <c r="Q30" i="3" s="1"/>
  <c r="R27" i="3"/>
  <c r="R30" i="3" s="1"/>
  <c r="S27" i="3"/>
  <c r="S30" i="3" s="1"/>
  <c r="T27" i="3"/>
  <c r="T30" i="3" s="1"/>
  <c r="U27" i="3"/>
  <c r="U30" i="3" s="1"/>
  <c r="W27" i="3"/>
  <c r="X27" i="3"/>
  <c r="Y27" i="3"/>
  <c r="Y30" i="3" s="1"/>
  <c r="Z27" i="3"/>
  <c r="AA27" i="3"/>
  <c r="AB27" i="3"/>
  <c r="C27" i="3"/>
  <c r="C30" i="3" s="1"/>
  <c r="C26" i="3"/>
  <c r="C25" i="3"/>
  <c r="D24" i="3"/>
  <c r="E24" i="3"/>
  <c r="F24" i="3"/>
  <c r="G24" i="3"/>
  <c r="H24" i="3"/>
  <c r="J24" i="3"/>
  <c r="K24" i="3"/>
  <c r="L24" i="3"/>
  <c r="M24" i="3"/>
  <c r="N24" i="3"/>
  <c r="O24" i="3"/>
  <c r="O29" i="3" s="1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C24" i="3"/>
  <c r="C29" i="3" l="1"/>
  <c r="I30" i="3"/>
  <c r="W30" i="3"/>
  <c r="V29" i="3"/>
  <c r="U29" i="3"/>
  <c r="T29" i="3"/>
  <c r="S29" i="3"/>
  <c r="X30" i="3"/>
  <c r="J29" i="3"/>
  <c r="H29" i="3"/>
  <c r="V30" i="3"/>
  <c r="G29" i="3"/>
  <c r="F29" i="3"/>
  <c r="R29" i="3"/>
  <c r="E29" i="3"/>
  <c r="Q29" i="3"/>
  <c r="D29" i="3"/>
  <c r="AB29" i="3"/>
  <c r="P29" i="3"/>
  <c r="AB30" i="3"/>
  <c r="Z29" i="3"/>
  <c r="N29" i="3"/>
  <c r="Z30" i="3"/>
  <c r="M29" i="3"/>
  <c r="D17" i="2" l="1"/>
  <c r="E17" i="2"/>
  <c r="H17" i="2"/>
  <c r="M17" i="2"/>
  <c r="Q17" i="2"/>
  <c r="R17" i="2"/>
  <c r="C17" i="2"/>
  <c r="J15" i="2"/>
  <c r="J17" i="2" s="1"/>
  <c r="K15" i="2"/>
  <c r="K17" i="2" s="1"/>
  <c r="L15" i="2"/>
  <c r="M15" i="2"/>
  <c r="N15" i="2"/>
  <c r="O15" i="2"/>
  <c r="P15" i="2"/>
  <c r="Q15" i="2"/>
  <c r="R15" i="2"/>
  <c r="I15" i="2"/>
  <c r="I17" i="2" s="1"/>
  <c r="N8" i="2"/>
  <c r="N17" i="2" s="1"/>
  <c r="O8" i="2"/>
  <c r="O17" i="2" s="1"/>
  <c r="P8" i="2"/>
  <c r="P17" i="2" s="1"/>
  <c r="Q8" i="2"/>
  <c r="R8" i="2"/>
  <c r="J8" i="2"/>
  <c r="M8" i="2"/>
  <c r="L8" i="2"/>
  <c r="L17" i="2" s="1"/>
  <c r="H15" i="2"/>
  <c r="I8" i="2"/>
  <c r="H8" i="2"/>
  <c r="K8" i="2"/>
  <c r="G15" i="2"/>
  <c r="G17" i="2" s="1"/>
  <c r="G8" i="2"/>
  <c r="F15" i="2"/>
  <c r="F17" i="2" s="1"/>
  <c r="F8" i="2"/>
  <c r="E8" i="2"/>
  <c r="E15" i="2"/>
  <c r="D15" i="2"/>
  <c r="D8" i="2"/>
  <c r="C15" i="2"/>
  <c r="C8" i="2"/>
  <c r="I23" i="1" l="1"/>
  <c r="F47" i="1"/>
  <c r="J23" i="1" s="1"/>
  <c r="F24" i="1"/>
  <c r="F46" i="1"/>
  <c r="J22" i="1" s="1"/>
  <c r="F23" i="1"/>
  <c r="I22" i="1" s="1"/>
  <c r="F45" i="1"/>
  <c r="J21" i="1" s="1"/>
  <c r="F22" i="1"/>
  <c r="I21" i="1" s="1"/>
  <c r="F44" i="1"/>
  <c r="J20" i="1" s="1"/>
  <c r="F42" i="1"/>
  <c r="J18" i="1" s="1"/>
  <c r="F41" i="1"/>
  <c r="J17" i="1" s="1"/>
  <c r="F40" i="1"/>
  <c r="J16" i="1" s="1"/>
  <c r="F39" i="1"/>
  <c r="J15" i="1" s="1"/>
  <c r="F38" i="1"/>
  <c r="J14" i="1" s="1"/>
  <c r="F37" i="1"/>
  <c r="J13" i="1" s="1"/>
  <c r="F36" i="1"/>
  <c r="J12" i="1" s="1"/>
  <c r="F35" i="1"/>
  <c r="J11" i="1" s="1"/>
  <c r="F34" i="1"/>
  <c r="J10" i="1" s="1"/>
  <c r="F33" i="1"/>
  <c r="J9" i="1" s="1"/>
  <c r="F32" i="1"/>
  <c r="J8" i="1" s="1"/>
  <c r="F31" i="1"/>
  <c r="J7" i="1" s="1"/>
  <c r="F30" i="1"/>
  <c r="J6" i="1" s="1"/>
  <c r="F29" i="1"/>
  <c r="J5" i="1" s="1"/>
  <c r="F28" i="1"/>
  <c r="J4" i="1" s="1"/>
  <c r="F27" i="1"/>
  <c r="J3" i="1" s="1"/>
  <c r="F21" i="1"/>
  <c r="I20" i="1" s="1"/>
  <c r="F19" i="1"/>
  <c r="I18" i="1" s="1"/>
  <c r="F18" i="1"/>
  <c r="I17" i="1" s="1"/>
  <c r="F17" i="1"/>
  <c r="I16" i="1" s="1"/>
  <c r="F16" i="1"/>
  <c r="I15" i="1" s="1"/>
  <c r="F15" i="1"/>
  <c r="I14" i="1" s="1"/>
  <c r="F14" i="1"/>
  <c r="I13" i="1" s="1"/>
  <c r="F13" i="1"/>
  <c r="I12" i="1" s="1"/>
  <c r="F12" i="1"/>
  <c r="I11" i="1" s="1"/>
  <c r="F11" i="1"/>
  <c r="I10" i="1" s="1"/>
  <c r="F10" i="1"/>
  <c r="I9" i="1" s="1"/>
  <c r="F9" i="1"/>
  <c r="I8" i="1" s="1"/>
  <c r="F8" i="1"/>
  <c r="I7" i="1" s="1"/>
  <c r="F7" i="1"/>
  <c r="I6" i="1" s="1"/>
  <c r="F6" i="1"/>
  <c r="I5" i="1" s="1"/>
  <c r="F5" i="1"/>
  <c r="I4" i="1" s="1"/>
  <c r="F4" i="1"/>
  <c r="I3" i="1" s="1"/>
  <c r="M20" i="1" l="1"/>
  <c r="M22" i="1"/>
  <c r="M23" i="1"/>
  <c r="M21" i="1"/>
  <c r="M18" i="1"/>
  <c r="M10" i="1"/>
  <c r="M16" i="1"/>
  <c r="M6" i="1"/>
  <c r="M12" i="1"/>
  <c r="M13" i="1"/>
  <c r="M14" i="1"/>
  <c r="M3" i="1"/>
  <c r="M5" i="1"/>
  <c r="M9" i="1"/>
  <c r="M11" i="1"/>
  <c r="M15" i="1"/>
  <c r="M7" i="1"/>
  <c r="M17" i="1"/>
  <c r="M4" i="1"/>
  <c r="M8" i="1"/>
</calcChain>
</file>

<file path=xl/sharedStrings.xml><?xml version="1.0" encoding="utf-8"?>
<sst xmlns="http://schemas.openxmlformats.org/spreadsheetml/2006/main" count="68" uniqueCount="32">
  <si>
    <t>no SPN</t>
  </si>
  <si>
    <t>0.5 uM SPN</t>
  </si>
  <si>
    <t>Dilution</t>
  </si>
  <si>
    <t>CFU/10 ul</t>
  </si>
  <si>
    <t>CFU/ml</t>
  </si>
  <si>
    <t>Rel survival</t>
  </si>
  <si>
    <t>Rel surv</t>
  </si>
  <si>
    <t>Raw data</t>
  </si>
  <si>
    <t>Relative survival</t>
  </si>
  <si>
    <t>Rel survival (CFU/ml +SPN/no SPN)</t>
  </si>
  <si>
    <r>
      <t xml:space="preserve">evolved </t>
    </r>
    <r>
      <rPr>
        <i/>
        <sz val="12"/>
        <color theme="1"/>
        <rFont val="Arial"/>
        <family val="2"/>
      </rPr>
      <t>pilE-</t>
    </r>
    <r>
      <rPr>
        <sz val="12"/>
        <color theme="1"/>
        <rFont val="Arial"/>
        <family val="2"/>
      </rPr>
      <t xml:space="preserve"> isolate</t>
    </r>
  </si>
  <si>
    <r>
      <t xml:space="preserve">evolved N-1-69 </t>
    </r>
    <r>
      <rPr>
        <i/>
        <sz val="12"/>
        <color theme="1"/>
        <rFont val="Arial"/>
        <family val="2"/>
      </rPr>
      <t>pilE-</t>
    </r>
    <r>
      <rPr>
        <sz val="12"/>
        <color theme="1"/>
        <rFont val="Arial"/>
        <family val="2"/>
      </rPr>
      <t xml:space="preserve"> isolate</t>
    </r>
  </si>
  <si>
    <r>
      <t xml:space="preserve">unevolved N-1-69 </t>
    </r>
    <r>
      <rPr>
        <i/>
        <sz val="12"/>
        <color theme="1"/>
        <rFont val="Arial"/>
        <family val="2"/>
      </rPr>
      <t xml:space="preserve">pilE- </t>
    </r>
    <r>
      <rPr>
        <sz val="12"/>
        <color theme="1"/>
        <rFont val="Arial"/>
        <family val="2"/>
      </rPr>
      <t>bioreplicate</t>
    </r>
  </si>
  <si>
    <t>0 SPN</t>
  </si>
  <si>
    <t>1 uM SPN</t>
  </si>
  <si>
    <t>IPTG (mM)</t>
  </si>
  <si>
    <t>Biorep</t>
  </si>
  <si>
    <t>N-5-22 (control)</t>
  </si>
  <si>
    <t>T3</t>
  </si>
  <si>
    <t>T4</t>
  </si>
  <si>
    <t>T1</t>
  </si>
  <si>
    <t>T2</t>
  </si>
  <si>
    <t>none</t>
  </si>
  <si>
    <t>IPTG</t>
  </si>
  <si>
    <t>SPN</t>
  </si>
  <si>
    <t xml:space="preserve">none </t>
  </si>
  <si>
    <t>1 mM IPTG</t>
  </si>
  <si>
    <t>SPN+IPTG</t>
  </si>
  <si>
    <t>CFU/10 uL</t>
  </si>
  <si>
    <t>Treatment</t>
  </si>
  <si>
    <t>SPN/none</t>
  </si>
  <si>
    <t>SPN+IPTG/IPTG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</si>
</sst>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E+00"/>
  </numFmts>
  <fonts count="11">
    <font>
      <sz val="12"/>
      <color theme="1"/>
      <name val="ArialMT"/>
      <family val="2"/>
    </font>
    <font>
      <b/>
      <sz val="18"/>
      <color theme="1"/>
      <name val="ArialMT"/>
    </font>
    <font>
      <sz val="8"/>
      <name val="ArialMT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MT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1" fontId="4" fillId="0" borderId="0" xfId="0" applyNumberFormat="1" applyFont="1" applyAlignment="1">
      <alignment horizontal="center"/>
    </xf>
    <xf numFmtId="9" fontId="4" fillId="0" borderId="0" xfId="0" applyNumberFormat="1" applyFont="1"/>
    <xf numFmtId="164" fontId="4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NumberFormat="1" applyBorder="1"/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0" fillId="0" borderId="0" xfId="0" applyNumberForma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8" fillId="0" borderId="9" xfId="0" applyNumberFormat="1" applyFont="1" applyBorder="1" applyAlignment="1">
      <alignment horizontal="center"/>
    </xf>
    <xf numFmtId="11" fontId="8" fillId="0" borderId="2" xfId="0" applyNumberFormat="1" applyFont="1" applyBorder="1" applyAlignment="1">
      <alignment horizontal="center"/>
    </xf>
    <xf numFmtId="11" fontId="8" fillId="0" borderId="0" xfId="0" applyNumberFormat="1" applyFont="1" applyBorder="1" applyAlignment="1">
      <alignment horizontal="center"/>
    </xf>
    <xf numFmtId="11" fontId="0" fillId="0" borderId="9" xfId="0" applyNumberFormat="1" applyBorder="1" applyAlignment="1">
      <alignment horizontal="center"/>
    </xf>
    <xf numFmtId="11" fontId="8" fillId="0" borderId="9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11" fontId="8" fillId="0" borderId="5" xfId="0" applyNumberFormat="1" applyFont="1" applyBorder="1" applyAlignment="1">
      <alignment horizontal="center"/>
    </xf>
    <xf numFmtId="11" fontId="8" fillId="0" borderId="4" xfId="0" applyNumberFormat="1" applyFont="1" applyBorder="1" applyAlignment="1">
      <alignment horizontal="center"/>
    </xf>
    <xf numFmtId="11" fontId="0" fillId="0" borderId="4" xfId="0" applyNumberFormat="1" applyBorder="1" applyAlignment="1">
      <alignment horizontal="center"/>
    </xf>
    <xf numFmtId="11" fontId="0" fillId="0" borderId="8" xfId="0" applyNumberFormat="1" applyBorder="1" applyAlignment="1">
      <alignment horizontal="center"/>
    </xf>
    <xf numFmtId="11" fontId="8" fillId="0" borderId="8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1" fontId="8" fillId="0" borderId="3" xfId="0" applyNumberFormat="1" applyFont="1" applyBorder="1" applyAlignment="1">
      <alignment horizontal="center"/>
    </xf>
    <xf numFmtId="11" fontId="8" fillId="0" borderId="1" xfId="0" applyNumberFormat="1" applyFont="1" applyBorder="1" applyAlignment="1">
      <alignment horizontal="center"/>
    </xf>
    <xf numFmtId="11" fontId="8" fillId="0" borderId="10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1" fontId="4" fillId="0" borderId="7" xfId="0" applyNumberFormat="1" applyFont="1" applyBorder="1" applyAlignment="1">
      <alignment horizontal="center"/>
    </xf>
    <xf numFmtId="11" fontId="4" fillId="0" borderId="6" xfId="0" applyNumberFormat="1" applyFont="1" applyBorder="1" applyAlignment="1">
      <alignment horizontal="center"/>
    </xf>
    <xf numFmtId="11" fontId="4" fillId="0" borderId="2" xfId="0" applyNumberFormat="1" applyFont="1" applyBorder="1" applyAlignment="1">
      <alignment horizontal="center"/>
    </xf>
    <xf numFmtId="11" fontId="4" fillId="0" borderId="0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1" fontId="6" fillId="0" borderId="7" xfId="0" applyNumberFormat="1" applyFont="1" applyBorder="1" applyAlignment="1">
      <alignment horizontal="center"/>
    </xf>
    <xf numFmtId="11" fontId="6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40943-950A-43E1-A9E7-ED6E0DA8939A}">
  <dimension ref="A1:N47"/>
  <sheetViews>
    <sheetView tabSelected="1" zoomScale="55" zoomScaleNormal="55" workbookViewId="0">
      <selection activeCell="L31" sqref="L31"/>
    </sheetView>
  </sheetViews>
  <sheetFormatPr defaultColWidth="10.90625" defaultRowHeight="15"/>
  <cols>
    <col min="1" max="1" width="32.6328125" style="9" bestFit="1" customWidth="1"/>
    <col min="2" max="2" width="8.7265625" style="9" bestFit="1" customWidth="1"/>
    <col min="3" max="5" width="3.08984375" style="9" bestFit="1" customWidth="1"/>
    <col min="6" max="6" width="10" style="9" bestFit="1" customWidth="1"/>
    <col min="7" max="7" width="10.90625" style="6"/>
    <col min="8" max="8" width="32.6328125" style="6" bestFit="1" customWidth="1"/>
    <col min="9" max="9" width="10" style="6" bestFit="1" customWidth="1"/>
    <col min="10" max="10" width="11.36328125" style="6" bestFit="1" customWidth="1"/>
    <col min="11" max="11" width="10.90625" style="6"/>
    <col min="12" max="12" width="32.6328125" style="6" bestFit="1" customWidth="1"/>
    <col min="13" max="13" width="15.26953125" style="6" customWidth="1"/>
  </cols>
  <sheetData>
    <row r="1" spans="1:14" ht="22.8">
      <c r="A1" s="5" t="s">
        <v>7</v>
      </c>
      <c r="B1" s="5"/>
      <c r="C1" s="5"/>
      <c r="D1" s="5"/>
      <c r="E1" s="5"/>
      <c r="F1" s="5"/>
      <c r="H1" s="7" t="s">
        <v>4</v>
      </c>
      <c r="I1" s="7"/>
      <c r="J1" s="7"/>
      <c r="L1" s="7" t="s">
        <v>9</v>
      </c>
      <c r="M1" s="7"/>
      <c r="N1" s="4"/>
    </row>
    <row r="2" spans="1:14" ht="15.6">
      <c r="A2" s="8" t="s">
        <v>0</v>
      </c>
      <c r="B2" s="8"/>
      <c r="C2" s="8"/>
      <c r="D2" s="8"/>
      <c r="E2" s="8"/>
      <c r="F2" s="8"/>
      <c r="H2" s="9" t="s">
        <v>10</v>
      </c>
      <c r="I2" s="9" t="s">
        <v>0</v>
      </c>
      <c r="J2" s="9" t="s">
        <v>1</v>
      </c>
      <c r="L2" s="9" t="s">
        <v>11</v>
      </c>
      <c r="M2" s="9" t="s">
        <v>8</v>
      </c>
      <c r="N2" s="1"/>
    </row>
    <row r="3" spans="1:14" ht="15.6">
      <c r="A3" s="9" t="s">
        <v>11</v>
      </c>
      <c r="B3" s="9" t="s">
        <v>2</v>
      </c>
      <c r="C3" s="10" t="s">
        <v>3</v>
      </c>
      <c r="D3" s="10"/>
      <c r="E3" s="10"/>
      <c r="F3" s="9" t="s">
        <v>4</v>
      </c>
      <c r="H3" s="9">
        <v>1</v>
      </c>
      <c r="I3" s="11">
        <f>F4</f>
        <v>213333333.33333331</v>
      </c>
      <c r="J3" s="11">
        <f>F27</f>
        <v>38000000</v>
      </c>
      <c r="L3" s="9">
        <v>1</v>
      </c>
      <c r="M3" s="12">
        <f>J3/I3</f>
        <v>0.17812500000000001</v>
      </c>
      <c r="N3" s="3"/>
    </row>
    <row r="4" spans="1:14">
      <c r="A4" s="9">
        <v>1</v>
      </c>
      <c r="B4" s="12">
        <v>100000</v>
      </c>
      <c r="C4" s="9">
        <v>26</v>
      </c>
      <c r="D4" s="9">
        <v>19</v>
      </c>
      <c r="E4" s="9">
        <v>19</v>
      </c>
      <c r="F4" s="11">
        <f>AVERAGE(C4:E4)/0.01*B4</f>
        <v>213333333.33333331</v>
      </c>
      <c r="H4" s="9">
        <v>2</v>
      </c>
      <c r="I4" s="11">
        <f>F5</f>
        <v>203333333.33333331</v>
      </c>
      <c r="J4" s="11">
        <f>F28</f>
        <v>29000000</v>
      </c>
      <c r="L4" s="9">
        <v>2</v>
      </c>
      <c r="M4" s="12">
        <f>J4/I4</f>
        <v>0.14262295081967213</v>
      </c>
      <c r="N4" s="3"/>
    </row>
    <row r="5" spans="1:14">
      <c r="A5" s="9">
        <v>2</v>
      </c>
      <c r="B5" s="12">
        <v>100000</v>
      </c>
      <c r="C5" s="9">
        <v>22</v>
      </c>
      <c r="D5" s="9">
        <v>20</v>
      </c>
      <c r="E5" s="9">
        <v>19</v>
      </c>
      <c r="F5" s="12">
        <f>AVERAGE(C5:E5)/0.01*B5</f>
        <v>203333333.33333331</v>
      </c>
      <c r="H5" s="9">
        <v>3</v>
      </c>
      <c r="I5" s="11">
        <f>F6</f>
        <v>180000000</v>
      </c>
      <c r="J5" s="11">
        <f>F29</f>
        <v>53666666.666666664</v>
      </c>
      <c r="L5" s="9">
        <v>3</v>
      </c>
      <c r="M5" s="12">
        <f>J5/I5</f>
        <v>0.29814814814814811</v>
      </c>
      <c r="N5" s="3"/>
    </row>
    <row r="6" spans="1:14">
      <c r="A6" s="9">
        <v>3</v>
      </c>
      <c r="B6" s="12">
        <v>100000</v>
      </c>
      <c r="C6" s="9">
        <v>15</v>
      </c>
      <c r="D6" s="9">
        <v>26</v>
      </c>
      <c r="E6" s="9">
        <v>13</v>
      </c>
      <c r="F6" s="11">
        <f>AVERAGE(C6:E6)/0.01*B6</f>
        <v>180000000</v>
      </c>
      <c r="H6" s="9">
        <v>4</v>
      </c>
      <c r="I6" s="11">
        <f>F7</f>
        <v>183333333.33333331</v>
      </c>
      <c r="J6" s="11">
        <f>F30</f>
        <v>22333333.333333332</v>
      </c>
      <c r="L6" s="9">
        <v>4</v>
      </c>
      <c r="M6" s="12">
        <f>J6/I6</f>
        <v>0.12181818181818183</v>
      </c>
      <c r="N6" s="3"/>
    </row>
    <row r="7" spans="1:14">
      <c r="A7" s="9">
        <v>4</v>
      </c>
      <c r="B7" s="12">
        <v>100000</v>
      </c>
      <c r="C7" s="9">
        <v>18</v>
      </c>
      <c r="D7" s="9">
        <v>18</v>
      </c>
      <c r="E7" s="9">
        <v>19</v>
      </c>
      <c r="F7" s="11">
        <f t="shared" ref="F7:F9" si="0">AVERAGE(C7:E7)/0.01*B7</f>
        <v>183333333.33333331</v>
      </c>
      <c r="H7" s="9">
        <v>5</v>
      </c>
      <c r="I7" s="11">
        <f>F8</f>
        <v>276666666.66666663</v>
      </c>
      <c r="J7" s="11">
        <f>F31</f>
        <v>7800000</v>
      </c>
      <c r="L7" s="9">
        <v>5</v>
      </c>
      <c r="M7" s="12">
        <f>J7/I7</f>
        <v>2.8192771084337355E-2</v>
      </c>
      <c r="N7" s="3"/>
    </row>
    <row r="8" spans="1:14">
      <c r="A8" s="9">
        <v>5</v>
      </c>
      <c r="B8" s="12">
        <v>100000</v>
      </c>
      <c r="C8" s="9">
        <v>24</v>
      </c>
      <c r="D8" s="9">
        <v>28</v>
      </c>
      <c r="E8" s="9">
        <v>31</v>
      </c>
      <c r="F8" s="11">
        <f t="shared" si="0"/>
        <v>276666666.66666663</v>
      </c>
      <c r="H8" s="9">
        <v>6</v>
      </c>
      <c r="I8" s="11">
        <f>F9</f>
        <v>213333333.33333331</v>
      </c>
      <c r="J8" s="11">
        <f>F32</f>
        <v>36666666.666666664</v>
      </c>
      <c r="L8" s="9">
        <v>6</v>
      </c>
      <c r="M8" s="12">
        <f>J8/I8</f>
        <v>0.171875</v>
      </c>
      <c r="N8" s="3"/>
    </row>
    <row r="9" spans="1:14">
      <c r="A9" s="9">
        <v>6</v>
      </c>
      <c r="B9" s="12">
        <v>100000</v>
      </c>
      <c r="C9" s="9">
        <v>18</v>
      </c>
      <c r="D9" s="9">
        <v>20</v>
      </c>
      <c r="E9" s="9">
        <v>26</v>
      </c>
      <c r="F9" s="11">
        <f t="shared" si="0"/>
        <v>213333333.33333331</v>
      </c>
      <c r="H9" s="9">
        <v>7</v>
      </c>
      <c r="I9" s="11">
        <f>F10</f>
        <v>230000000</v>
      </c>
      <c r="J9" s="11">
        <f>F33</f>
        <v>45000000</v>
      </c>
      <c r="L9" s="9">
        <v>7</v>
      </c>
      <c r="M9" s="12">
        <f>J9/I9</f>
        <v>0.19565217391304349</v>
      </c>
      <c r="N9" s="3"/>
    </row>
    <row r="10" spans="1:14">
      <c r="A10" s="9">
        <v>7</v>
      </c>
      <c r="B10" s="12">
        <v>100000</v>
      </c>
      <c r="C10" s="9">
        <v>24</v>
      </c>
      <c r="D10" s="9">
        <v>24</v>
      </c>
      <c r="E10" s="9">
        <v>21</v>
      </c>
      <c r="F10" s="11">
        <f>AVERAGE(C10:E10)/0.01*B10</f>
        <v>230000000</v>
      </c>
      <c r="H10" s="9">
        <v>8</v>
      </c>
      <c r="I10" s="11">
        <f>F11</f>
        <v>100000000</v>
      </c>
      <c r="J10" s="11">
        <f>F34</f>
        <v>31333333.333333332</v>
      </c>
      <c r="L10" s="9">
        <v>8</v>
      </c>
      <c r="M10" s="12">
        <f>J10/I10</f>
        <v>0.3133333333333333</v>
      </c>
      <c r="N10" s="3"/>
    </row>
    <row r="11" spans="1:14">
      <c r="A11" s="9">
        <v>8</v>
      </c>
      <c r="B11" s="12">
        <v>100000</v>
      </c>
      <c r="C11" s="9">
        <v>7</v>
      </c>
      <c r="D11" s="9">
        <v>9</v>
      </c>
      <c r="E11" s="9">
        <v>14</v>
      </c>
      <c r="F11" s="11">
        <f t="shared" ref="F11:F47" si="1">AVERAGE(C11:E11)/0.01*B11</f>
        <v>100000000</v>
      </c>
      <c r="H11" s="9">
        <v>9</v>
      </c>
      <c r="I11" s="11">
        <f>F12</f>
        <v>140000000</v>
      </c>
      <c r="J11" s="11">
        <f>F35</f>
        <v>43000000</v>
      </c>
      <c r="L11" s="9">
        <v>9</v>
      </c>
      <c r="M11" s="12">
        <f>J11/I11</f>
        <v>0.30714285714285716</v>
      </c>
      <c r="N11" s="3"/>
    </row>
    <row r="12" spans="1:14">
      <c r="A12" s="9">
        <v>9</v>
      </c>
      <c r="B12" s="12">
        <v>100000</v>
      </c>
      <c r="C12" s="9">
        <v>12</v>
      </c>
      <c r="D12" s="9">
        <v>18</v>
      </c>
      <c r="E12" s="9">
        <v>12</v>
      </c>
      <c r="F12" s="11">
        <f t="shared" si="1"/>
        <v>140000000</v>
      </c>
      <c r="H12" s="9">
        <v>10</v>
      </c>
      <c r="I12" s="11">
        <f>F13</f>
        <v>103333333.33333333</v>
      </c>
      <c r="J12" s="11">
        <f>F36</f>
        <v>24333333.333333332</v>
      </c>
      <c r="L12" s="9">
        <v>10</v>
      </c>
      <c r="M12" s="12">
        <f>J12/I12</f>
        <v>0.23548387096774193</v>
      </c>
      <c r="N12" s="3"/>
    </row>
    <row r="13" spans="1:14">
      <c r="A13" s="9">
        <v>10</v>
      </c>
      <c r="B13" s="12">
        <v>100000</v>
      </c>
      <c r="C13" s="9">
        <v>9</v>
      </c>
      <c r="D13" s="9">
        <v>11</v>
      </c>
      <c r="E13" s="9">
        <v>11</v>
      </c>
      <c r="F13" s="11">
        <f t="shared" si="1"/>
        <v>103333333.33333333</v>
      </c>
      <c r="H13" s="9">
        <v>11</v>
      </c>
      <c r="I13" s="11">
        <f>F14</f>
        <v>236666666.66666666</v>
      </c>
      <c r="J13" s="11">
        <f>F37</f>
        <v>47333333.333333328</v>
      </c>
      <c r="L13" s="9">
        <v>11</v>
      </c>
      <c r="M13" s="12">
        <f>J13/I13</f>
        <v>0.19999999999999998</v>
      </c>
      <c r="N13" s="3"/>
    </row>
    <row r="14" spans="1:14">
      <c r="A14" s="9">
        <v>11</v>
      </c>
      <c r="B14" s="12">
        <v>100000</v>
      </c>
      <c r="C14" s="9">
        <v>15</v>
      </c>
      <c r="D14" s="9">
        <v>31</v>
      </c>
      <c r="E14" s="9">
        <v>25</v>
      </c>
      <c r="F14" s="11">
        <f t="shared" si="1"/>
        <v>236666666.66666666</v>
      </c>
      <c r="H14" s="9">
        <v>12</v>
      </c>
      <c r="I14" s="11">
        <f>F15</f>
        <v>163333333.33333331</v>
      </c>
      <c r="J14" s="11">
        <f>F38</f>
        <v>2533333.333333333</v>
      </c>
      <c r="L14" s="9">
        <v>12</v>
      </c>
      <c r="M14" s="12">
        <f>J14/I14</f>
        <v>1.5510204081632653E-2</v>
      </c>
      <c r="N14" s="3"/>
    </row>
    <row r="15" spans="1:14">
      <c r="A15" s="9">
        <v>12</v>
      </c>
      <c r="B15" s="12">
        <v>100000</v>
      </c>
      <c r="C15" s="9">
        <v>8</v>
      </c>
      <c r="D15" s="9">
        <v>23</v>
      </c>
      <c r="E15" s="9">
        <v>18</v>
      </c>
      <c r="F15" s="11">
        <f t="shared" si="1"/>
        <v>163333333.33333331</v>
      </c>
      <c r="H15" s="9">
        <v>13</v>
      </c>
      <c r="I15" s="11">
        <f>F16</f>
        <v>283333333.33333331</v>
      </c>
      <c r="J15" s="11">
        <f>F39</f>
        <v>33000000</v>
      </c>
      <c r="L15" s="9">
        <v>13</v>
      </c>
      <c r="M15" s="12">
        <f>J15/I15</f>
        <v>0.11647058823529413</v>
      </c>
      <c r="N15" s="3"/>
    </row>
    <row r="16" spans="1:14">
      <c r="A16" s="9">
        <v>13</v>
      </c>
      <c r="B16" s="12">
        <v>100000</v>
      </c>
      <c r="C16" s="9">
        <v>24</v>
      </c>
      <c r="D16" s="9">
        <v>30</v>
      </c>
      <c r="E16" s="9">
        <v>31</v>
      </c>
      <c r="F16" s="11">
        <f>AVERAGE(C16:E16)/0.01*B16</f>
        <v>283333333.33333331</v>
      </c>
      <c r="H16" s="9">
        <v>14</v>
      </c>
      <c r="I16" s="11">
        <f>F17</f>
        <v>210000000</v>
      </c>
      <c r="J16" s="11">
        <f>F40</f>
        <v>34000000</v>
      </c>
      <c r="L16" s="9">
        <v>14</v>
      </c>
      <c r="M16" s="12">
        <f>J16/I16</f>
        <v>0.16190476190476191</v>
      </c>
      <c r="N16" s="3"/>
    </row>
    <row r="17" spans="1:14">
      <c r="A17" s="9">
        <v>14</v>
      </c>
      <c r="B17" s="12">
        <v>100000</v>
      </c>
      <c r="C17" s="9">
        <v>23</v>
      </c>
      <c r="D17" s="9">
        <v>16</v>
      </c>
      <c r="E17" s="9">
        <v>24</v>
      </c>
      <c r="F17" s="11">
        <f t="shared" ref="F17:F19" si="2">AVERAGE(C17:E17)/0.01*B17</f>
        <v>210000000</v>
      </c>
      <c r="H17" s="9">
        <v>15</v>
      </c>
      <c r="I17" s="11">
        <f>F18</f>
        <v>216666666.66666666</v>
      </c>
      <c r="J17" s="11">
        <f>F41</f>
        <v>52333333.333333328</v>
      </c>
      <c r="L17" s="9">
        <v>15</v>
      </c>
      <c r="M17" s="12">
        <f>J17/I17</f>
        <v>0.24153846153846154</v>
      </c>
      <c r="N17" s="3"/>
    </row>
    <row r="18" spans="1:14">
      <c r="A18" s="9">
        <v>15</v>
      </c>
      <c r="B18" s="12">
        <v>100000</v>
      </c>
      <c r="C18" s="9">
        <v>20</v>
      </c>
      <c r="D18" s="9">
        <v>25</v>
      </c>
      <c r="E18" s="9">
        <v>20</v>
      </c>
      <c r="F18" s="11">
        <f t="shared" si="2"/>
        <v>216666666.66666666</v>
      </c>
      <c r="H18" s="9">
        <v>16</v>
      </c>
      <c r="I18" s="11">
        <f>F19</f>
        <v>246666666.66666666</v>
      </c>
      <c r="J18" s="11">
        <f>F42</f>
        <v>29333333.333333332</v>
      </c>
      <c r="L18" s="9">
        <v>16</v>
      </c>
      <c r="M18" s="12">
        <f>J18/I18</f>
        <v>0.11891891891891893</v>
      </c>
      <c r="N18" s="3"/>
    </row>
    <row r="19" spans="1:14" ht="15.6">
      <c r="A19" s="9">
        <v>16</v>
      </c>
      <c r="B19" s="12">
        <v>100000</v>
      </c>
      <c r="C19" s="9">
        <v>27</v>
      </c>
      <c r="D19" s="9">
        <v>21</v>
      </c>
      <c r="E19" s="9">
        <v>26</v>
      </c>
      <c r="F19" s="11">
        <f t="shared" si="2"/>
        <v>246666666.66666666</v>
      </c>
      <c r="H19" s="9" t="s">
        <v>12</v>
      </c>
      <c r="I19" s="9" t="s">
        <v>0</v>
      </c>
      <c r="J19" s="9" t="s">
        <v>1</v>
      </c>
      <c r="L19" s="9" t="s">
        <v>12</v>
      </c>
      <c r="M19" s="12" t="s">
        <v>8</v>
      </c>
      <c r="N19" s="3"/>
    </row>
    <row r="20" spans="1:14" ht="15.6">
      <c r="A20" s="9" t="s">
        <v>12</v>
      </c>
      <c r="B20" s="9" t="s">
        <v>2</v>
      </c>
      <c r="C20" s="10" t="s">
        <v>3</v>
      </c>
      <c r="D20" s="10"/>
      <c r="E20" s="10"/>
      <c r="F20" s="9" t="s">
        <v>4</v>
      </c>
      <c r="H20" s="9">
        <v>1</v>
      </c>
      <c r="I20" s="11">
        <f>F21</f>
        <v>293333333.33333331</v>
      </c>
      <c r="J20" s="11">
        <f>F44</f>
        <v>253333.33333333331</v>
      </c>
      <c r="L20" s="9">
        <v>1</v>
      </c>
      <c r="M20" s="12">
        <f>J20/I20</f>
        <v>8.6363636363636362E-4</v>
      </c>
      <c r="N20" s="3"/>
    </row>
    <row r="21" spans="1:14">
      <c r="A21" s="9">
        <v>1</v>
      </c>
      <c r="B21" s="12">
        <v>100000</v>
      </c>
      <c r="C21" s="9">
        <v>26</v>
      </c>
      <c r="D21" s="9">
        <v>33</v>
      </c>
      <c r="E21" s="9">
        <v>29</v>
      </c>
      <c r="F21" s="11">
        <f t="shared" si="1"/>
        <v>293333333.33333331</v>
      </c>
      <c r="H21" s="9">
        <v>2</v>
      </c>
      <c r="I21" s="11">
        <f>F22</f>
        <v>203333333.33333331</v>
      </c>
      <c r="J21" s="11">
        <f>F45</f>
        <v>780000</v>
      </c>
      <c r="L21" s="9">
        <v>2</v>
      </c>
      <c r="M21" s="12">
        <f>J21/I21</f>
        <v>3.8360655737704921E-3</v>
      </c>
      <c r="N21" s="3"/>
    </row>
    <row r="22" spans="1:14">
      <c r="A22" s="9">
        <v>2</v>
      </c>
      <c r="B22" s="12">
        <v>100000</v>
      </c>
      <c r="C22" s="9">
        <v>21</v>
      </c>
      <c r="D22" s="9">
        <v>24</v>
      </c>
      <c r="E22" s="9">
        <v>16</v>
      </c>
      <c r="F22" s="11">
        <f t="shared" si="1"/>
        <v>203333333.33333331</v>
      </c>
      <c r="H22" s="9">
        <v>3</v>
      </c>
      <c r="I22" s="11">
        <f>F23</f>
        <v>130000000</v>
      </c>
      <c r="J22" s="11">
        <f>F46</f>
        <v>60666.666666666657</v>
      </c>
      <c r="L22" s="9">
        <v>3</v>
      </c>
      <c r="M22" s="12">
        <f>J22/I22</f>
        <v>4.6666666666666661E-4</v>
      </c>
      <c r="N22" s="3"/>
    </row>
    <row r="23" spans="1:14">
      <c r="A23" s="9">
        <v>3</v>
      </c>
      <c r="B23" s="12">
        <v>100000</v>
      </c>
      <c r="C23" s="9">
        <v>15</v>
      </c>
      <c r="D23" s="9">
        <v>16</v>
      </c>
      <c r="E23" s="9">
        <v>8</v>
      </c>
      <c r="F23" s="11">
        <f t="shared" si="1"/>
        <v>130000000</v>
      </c>
      <c r="H23" s="9">
        <v>4</v>
      </c>
      <c r="I23" s="11">
        <f>F24</f>
        <v>213333333.33333331</v>
      </c>
      <c r="J23" s="11">
        <f>F47</f>
        <v>110000</v>
      </c>
      <c r="L23" s="9">
        <v>4</v>
      </c>
      <c r="M23" s="12">
        <f>J23/I23</f>
        <v>5.1562500000000002E-4</v>
      </c>
      <c r="N23" s="3"/>
    </row>
    <row r="24" spans="1:14">
      <c r="A24" s="9">
        <v>4</v>
      </c>
      <c r="B24" s="12">
        <v>100000</v>
      </c>
      <c r="C24" s="9">
        <v>15</v>
      </c>
      <c r="D24" s="9">
        <v>31</v>
      </c>
      <c r="E24" s="9">
        <v>18</v>
      </c>
      <c r="F24" s="11">
        <f t="shared" si="1"/>
        <v>213333333.33333331</v>
      </c>
      <c r="L24" s="13"/>
    </row>
    <row r="25" spans="1:14" ht="15.6">
      <c r="A25" s="8" t="s">
        <v>1</v>
      </c>
      <c r="B25" s="8"/>
      <c r="C25" s="8"/>
      <c r="D25" s="8"/>
      <c r="E25" s="8"/>
      <c r="F25" s="8"/>
      <c r="L25" s="13"/>
    </row>
    <row r="26" spans="1:14" ht="15.6">
      <c r="A26" s="9" t="s">
        <v>11</v>
      </c>
      <c r="B26" s="9" t="s">
        <v>2</v>
      </c>
      <c r="C26" s="10" t="s">
        <v>3</v>
      </c>
      <c r="D26" s="10"/>
      <c r="E26" s="10"/>
      <c r="F26" s="9" t="s">
        <v>4</v>
      </c>
      <c r="L26" s="13"/>
    </row>
    <row r="27" spans="1:14">
      <c r="A27" s="9">
        <v>1</v>
      </c>
      <c r="B27" s="12">
        <v>10000</v>
      </c>
      <c r="C27" s="9">
        <v>25</v>
      </c>
      <c r="D27" s="9">
        <v>42</v>
      </c>
      <c r="E27" s="9">
        <v>47</v>
      </c>
      <c r="F27" s="11">
        <f t="shared" si="1"/>
        <v>38000000</v>
      </c>
      <c r="L27" s="13"/>
    </row>
    <row r="28" spans="1:14">
      <c r="A28" s="9">
        <v>2</v>
      </c>
      <c r="B28" s="12">
        <v>10000</v>
      </c>
      <c r="C28" s="9">
        <v>34</v>
      </c>
      <c r="D28" s="9">
        <v>29</v>
      </c>
      <c r="E28" s="9">
        <v>24</v>
      </c>
      <c r="F28" s="11">
        <f>AVERAGE(C28:E28)/0.01*B28</f>
        <v>29000000</v>
      </c>
      <c r="L28" s="13"/>
    </row>
    <row r="29" spans="1:14">
      <c r="A29" s="9">
        <v>3</v>
      </c>
      <c r="B29" s="12">
        <v>10000</v>
      </c>
      <c r="C29" s="9">
        <v>57</v>
      </c>
      <c r="D29" s="9">
        <v>44</v>
      </c>
      <c r="E29" s="9">
        <v>60</v>
      </c>
      <c r="F29" s="11">
        <f>AVERAGE(C29:E29)/0.01*B29</f>
        <v>53666666.666666664</v>
      </c>
      <c r="L29" s="13"/>
    </row>
    <row r="30" spans="1:14">
      <c r="A30" s="9">
        <v>4</v>
      </c>
      <c r="B30" s="12">
        <v>10000</v>
      </c>
      <c r="C30" s="9">
        <v>23</v>
      </c>
      <c r="D30" s="9">
        <v>29</v>
      </c>
      <c r="E30" s="9">
        <v>15</v>
      </c>
      <c r="F30" s="11">
        <f t="shared" si="1"/>
        <v>22333333.333333332</v>
      </c>
      <c r="H30" s="14"/>
    </row>
    <row r="31" spans="1:14">
      <c r="A31" s="9">
        <v>5</v>
      </c>
      <c r="B31" s="12">
        <v>1000</v>
      </c>
      <c r="C31" s="9">
        <v>74</v>
      </c>
      <c r="D31" s="9">
        <v>88</v>
      </c>
      <c r="E31" s="9">
        <v>72</v>
      </c>
      <c r="F31" s="11">
        <f t="shared" si="1"/>
        <v>7800000</v>
      </c>
      <c r="H31" s="14"/>
    </row>
    <row r="32" spans="1:14">
      <c r="A32" s="9">
        <v>6</v>
      </c>
      <c r="B32" s="12">
        <v>10000</v>
      </c>
      <c r="C32" s="9">
        <v>42</v>
      </c>
      <c r="D32" s="9">
        <v>25</v>
      </c>
      <c r="E32" s="9">
        <v>43</v>
      </c>
      <c r="F32" s="11">
        <f t="shared" si="1"/>
        <v>36666666.666666664</v>
      </c>
      <c r="H32" s="14"/>
    </row>
    <row r="33" spans="1:8">
      <c r="A33" s="9">
        <v>7</v>
      </c>
      <c r="B33" s="12">
        <v>10000</v>
      </c>
      <c r="C33" s="9">
        <v>49</v>
      </c>
      <c r="D33" s="9">
        <v>51</v>
      </c>
      <c r="E33" s="9">
        <v>35</v>
      </c>
      <c r="F33" s="11">
        <f t="shared" si="1"/>
        <v>45000000</v>
      </c>
      <c r="H33" s="14"/>
    </row>
    <row r="34" spans="1:8">
      <c r="A34" s="9">
        <v>8</v>
      </c>
      <c r="B34" s="12">
        <v>10000</v>
      </c>
      <c r="C34" s="9">
        <v>28</v>
      </c>
      <c r="D34" s="9">
        <v>40</v>
      </c>
      <c r="E34" s="9">
        <v>26</v>
      </c>
      <c r="F34" s="11">
        <f t="shared" si="1"/>
        <v>31333333.333333332</v>
      </c>
      <c r="H34" s="14"/>
    </row>
    <row r="35" spans="1:8">
      <c r="A35" s="9">
        <v>9</v>
      </c>
      <c r="B35" s="12">
        <v>10000</v>
      </c>
      <c r="C35" s="9">
        <v>44</v>
      </c>
      <c r="D35" s="9">
        <v>41</v>
      </c>
      <c r="E35" s="9">
        <v>44</v>
      </c>
      <c r="F35" s="11">
        <f t="shared" si="1"/>
        <v>43000000</v>
      </c>
    </row>
    <row r="36" spans="1:8">
      <c r="A36" s="9">
        <v>10</v>
      </c>
      <c r="B36" s="12">
        <v>10000</v>
      </c>
      <c r="C36" s="9">
        <v>26</v>
      </c>
      <c r="D36" s="9">
        <v>27</v>
      </c>
      <c r="E36" s="9">
        <v>20</v>
      </c>
      <c r="F36" s="11">
        <f t="shared" si="1"/>
        <v>24333333.333333332</v>
      </c>
    </row>
    <row r="37" spans="1:8">
      <c r="A37" s="9">
        <v>11</v>
      </c>
      <c r="B37" s="12">
        <v>10000</v>
      </c>
      <c r="C37" s="9">
        <v>40</v>
      </c>
      <c r="D37" s="9">
        <v>56</v>
      </c>
      <c r="E37" s="9">
        <v>46</v>
      </c>
      <c r="F37" s="11">
        <f t="shared" si="1"/>
        <v>47333333.333333328</v>
      </c>
    </row>
    <row r="38" spans="1:8">
      <c r="A38" s="9">
        <v>12</v>
      </c>
      <c r="B38" s="12">
        <v>1000</v>
      </c>
      <c r="C38" s="9">
        <v>26</v>
      </c>
      <c r="D38" s="9">
        <v>25</v>
      </c>
      <c r="E38" s="9">
        <v>25</v>
      </c>
      <c r="F38" s="11">
        <f t="shared" si="1"/>
        <v>2533333.333333333</v>
      </c>
    </row>
    <row r="39" spans="1:8">
      <c r="A39" s="9">
        <v>13</v>
      </c>
      <c r="B39" s="12">
        <v>10000</v>
      </c>
      <c r="C39" s="9">
        <v>27</v>
      </c>
      <c r="D39" s="9">
        <v>31</v>
      </c>
      <c r="E39" s="9">
        <v>41</v>
      </c>
      <c r="F39" s="11">
        <f t="shared" si="1"/>
        <v>33000000</v>
      </c>
    </row>
    <row r="40" spans="1:8">
      <c r="A40" s="9">
        <v>14</v>
      </c>
      <c r="B40" s="12">
        <v>10000</v>
      </c>
      <c r="C40" s="9">
        <v>35</v>
      </c>
      <c r="D40" s="9">
        <v>33</v>
      </c>
      <c r="E40" s="9">
        <v>34</v>
      </c>
      <c r="F40" s="11">
        <f t="shared" si="1"/>
        <v>34000000</v>
      </c>
    </row>
    <row r="41" spans="1:8">
      <c r="A41" s="9">
        <v>15</v>
      </c>
      <c r="B41" s="12">
        <v>10000</v>
      </c>
      <c r="C41" s="9">
        <v>66</v>
      </c>
      <c r="D41" s="9">
        <v>47</v>
      </c>
      <c r="E41" s="9">
        <v>44</v>
      </c>
      <c r="F41" s="11">
        <f t="shared" si="1"/>
        <v>52333333.333333328</v>
      </c>
    </row>
    <row r="42" spans="1:8">
      <c r="A42" s="9">
        <v>16</v>
      </c>
      <c r="B42" s="12">
        <v>10000</v>
      </c>
      <c r="C42" s="9">
        <v>23</v>
      </c>
      <c r="D42" s="9">
        <v>31</v>
      </c>
      <c r="E42" s="9">
        <v>34</v>
      </c>
      <c r="F42" s="11">
        <f>AVERAGE(C42:E42)/0.01*B42</f>
        <v>29333333.333333332</v>
      </c>
    </row>
    <row r="43" spans="1:8" ht="15.6">
      <c r="A43" s="9" t="s">
        <v>12</v>
      </c>
      <c r="B43" s="9" t="s">
        <v>2</v>
      </c>
      <c r="C43" s="10" t="s">
        <v>3</v>
      </c>
      <c r="D43" s="10"/>
      <c r="E43" s="10"/>
      <c r="F43" s="9" t="s">
        <v>4</v>
      </c>
    </row>
    <row r="44" spans="1:8">
      <c r="A44" s="9">
        <v>1</v>
      </c>
      <c r="B44" s="12">
        <v>100</v>
      </c>
      <c r="C44" s="9">
        <v>27</v>
      </c>
      <c r="D44" s="9">
        <v>20</v>
      </c>
      <c r="E44" s="9">
        <v>29</v>
      </c>
      <c r="F44" s="11">
        <f t="shared" si="1"/>
        <v>253333.33333333331</v>
      </c>
    </row>
    <row r="45" spans="1:8">
      <c r="A45" s="9">
        <v>2</v>
      </c>
      <c r="B45" s="12">
        <v>100</v>
      </c>
      <c r="C45" s="9">
        <v>81</v>
      </c>
      <c r="D45" s="9">
        <v>88</v>
      </c>
      <c r="E45" s="9">
        <v>65</v>
      </c>
      <c r="F45" s="11">
        <f t="shared" si="1"/>
        <v>780000</v>
      </c>
    </row>
    <row r="46" spans="1:8">
      <c r="A46" s="9">
        <v>3</v>
      </c>
      <c r="B46" s="12">
        <v>10</v>
      </c>
      <c r="C46" s="9">
        <v>69</v>
      </c>
      <c r="D46" s="9">
        <v>56</v>
      </c>
      <c r="E46" s="9">
        <v>57</v>
      </c>
      <c r="F46" s="11">
        <f t="shared" si="1"/>
        <v>60666.666666666657</v>
      </c>
    </row>
    <row r="47" spans="1:8">
      <c r="A47" s="9">
        <v>4</v>
      </c>
      <c r="B47" s="12">
        <v>100</v>
      </c>
      <c r="C47" s="9">
        <v>11</v>
      </c>
      <c r="D47" s="9">
        <v>9</v>
      </c>
      <c r="E47" s="9">
        <v>13</v>
      </c>
      <c r="F47" s="11">
        <f t="shared" si="1"/>
        <v>110000</v>
      </c>
    </row>
  </sheetData>
  <mergeCells count="9">
    <mergeCell ref="H1:J1"/>
    <mergeCell ref="C43:E43"/>
    <mergeCell ref="C20:E20"/>
    <mergeCell ref="L1:M1"/>
    <mergeCell ref="C3:E3"/>
    <mergeCell ref="C26:E26"/>
    <mergeCell ref="A25:F25"/>
    <mergeCell ref="A2:F2"/>
    <mergeCell ref="A1:F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47DC4-6990-40A3-B290-408BFEEB6011}">
  <dimension ref="A1:R17"/>
  <sheetViews>
    <sheetView zoomScale="70" zoomScaleNormal="70" workbookViewId="0">
      <selection activeCell="D22" sqref="D22"/>
    </sheetView>
  </sheetViews>
  <sheetFormatPr defaultRowHeight="15"/>
  <cols>
    <col min="1" max="1" width="8.7265625" style="1"/>
    <col min="2" max="2" width="9.90625" style="9" bestFit="1" customWidth="1"/>
    <col min="3" max="18" width="8.81640625" style="9" bestFit="1" customWidth="1"/>
  </cols>
  <sheetData>
    <row r="1" spans="2:18">
      <c r="B1" s="63" t="s">
        <v>15</v>
      </c>
      <c r="C1" s="16">
        <v>0</v>
      </c>
      <c r="D1" s="15"/>
      <c r="E1" s="15"/>
      <c r="F1" s="15"/>
      <c r="G1" s="16">
        <v>0.01</v>
      </c>
      <c r="H1" s="15"/>
      <c r="I1" s="15"/>
      <c r="J1" s="15"/>
      <c r="K1" s="16">
        <v>0.1</v>
      </c>
      <c r="L1" s="15"/>
      <c r="M1" s="15"/>
      <c r="N1" s="15"/>
      <c r="O1" s="16">
        <v>1</v>
      </c>
      <c r="P1" s="15"/>
      <c r="Q1" s="15"/>
      <c r="R1" s="15"/>
    </row>
    <row r="2" spans="2:18">
      <c r="C2" s="17" t="s">
        <v>16</v>
      </c>
      <c r="D2" s="18"/>
      <c r="E2" s="18"/>
      <c r="F2" s="18"/>
      <c r="G2" s="17" t="s">
        <v>16</v>
      </c>
      <c r="H2" s="18"/>
      <c r="I2" s="18"/>
      <c r="J2" s="18"/>
      <c r="K2" s="17" t="s">
        <v>16</v>
      </c>
      <c r="L2" s="18"/>
      <c r="M2" s="18"/>
      <c r="N2" s="18"/>
      <c r="O2" s="17" t="s">
        <v>16</v>
      </c>
      <c r="P2" s="18"/>
      <c r="Q2" s="18"/>
      <c r="R2" s="18"/>
    </row>
    <row r="3" spans="2:18">
      <c r="C3" s="64">
        <v>1</v>
      </c>
      <c r="D3" s="65">
        <v>2</v>
      </c>
      <c r="E3" s="65">
        <v>3</v>
      </c>
      <c r="F3" s="65">
        <v>4</v>
      </c>
      <c r="G3" s="64">
        <v>1</v>
      </c>
      <c r="H3" s="65">
        <v>2</v>
      </c>
      <c r="I3" s="65">
        <v>3</v>
      </c>
      <c r="J3" s="65">
        <v>4</v>
      </c>
      <c r="K3" s="64">
        <v>1</v>
      </c>
      <c r="L3" s="65">
        <v>2</v>
      </c>
      <c r="M3" s="65">
        <v>3</v>
      </c>
      <c r="N3" s="65">
        <v>4</v>
      </c>
      <c r="O3" s="64">
        <v>1</v>
      </c>
      <c r="P3" s="65">
        <v>2</v>
      </c>
      <c r="Q3" s="65">
        <v>3</v>
      </c>
      <c r="R3" s="65">
        <v>4</v>
      </c>
    </row>
    <row r="4" spans="2:18">
      <c r="B4" s="66" t="s">
        <v>13</v>
      </c>
      <c r="C4" s="67">
        <v>10000</v>
      </c>
      <c r="D4" s="68">
        <v>100000</v>
      </c>
      <c r="E4" s="68">
        <v>100000</v>
      </c>
      <c r="F4" s="68">
        <v>10000</v>
      </c>
      <c r="G4" s="67">
        <v>10000</v>
      </c>
      <c r="H4" s="68">
        <v>100000</v>
      </c>
      <c r="I4" s="68">
        <v>100000</v>
      </c>
      <c r="J4" s="68">
        <v>10000</v>
      </c>
      <c r="K4" s="67">
        <v>10000</v>
      </c>
      <c r="L4" s="68">
        <v>100000</v>
      </c>
      <c r="M4" s="68">
        <v>100000</v>
      </c>
      <c r="N4" s="68">
        <v>100000</v>
      </c>
      <c r="O4" s="67">
        <v>10000</v>
      </c>
      <c r="P4" s="68">
        <v>100000</v>
      </c>
      <c r="Q4" s="68">
        <v>100000</v>
      </c>
      <c r="R4" s="68">
        <v>100000</v>
      </c>
    </row>
    <row r="5" spans="2:18">
      <c r="C5" s="64">
        <v>34</v>
      </c>
      <c r="D5" s="65">
        <v>10</v>
      </c>
      <c r="E5" s="65">
        <v>13</v>
      </c>
      <c r="F5" s="65">
        <v>36</v>
      </c>
      <c r="G5" s="64">
        <v>89</v>
      </c>
      <c r="H5" s="65">
        <v>4</v>
      </c>
      <c r="I5" s="65">
        <v>16</v>
      </c>
      <c r="J5" s="65">
        <v>41</v>
      </c>
      <c r="K5" s="64">
        <v>91</v>
      </c>
      <c r="L5" s="65">
        <v>24</v>
      </c>
      <c r="M5" s="65">
        <v>23</v>
      </c>
      <c r="N5" s="65">
        <v>12</v>
      </c>
      <c r="O5" s="64">
        <v>128</v>
      </c>
      <c r="P5" s="65">
        <v>15</v>
      </c>
      <c r="Q5" s="65">
        <v>21</v>
      </c>
      <c r="R5" s="65">
        <v>5</v>
      </c>
    </row>
    <row r="6" spans="2:18">
      <c r="C6" s="64">
        <v>78</v>
      </c>
      <c r="D6" s="65">
        <v>10</v>
      </c>
      <c r="E6" s="65">
        <v>11</v>
      </c>
      <c r="F6" s="65">
        <v>43</v>
      </c>
      <c r="G6" s="64">
        <v>102</v>
      </c>
      <c r="H6" s="65">
        <v>11</v>
      </c>
      <c r="I6" s="65">
        <v>15</v>
      </c>
      <c r="J6" s="65">
        <v>36</v>
      </c>
      <c r="K6" s="64">
        <v>106</v>
      </c>
      <c r="L6" s="65">
        <v>10</v>
      </c>
      <c r="M6" s="65">
        <v>16</v>
      </c>
      <c r="N6" s="65">
        <v>7</v>
      </c>
      <c r="O6" s="64">
        <v>131</v>
      </c>
      <c r="P6" s="65">
        <v>10</v>
      </c>
      <c r="Q6" s="65">
        <v>16</v>
      </c>
      <c r="R6" s="65">
        <v>9</v>
      </c>
    </row>
    <row r="7" spans="2:18">
      <c r="C7" s="64">
        <v>60</v>
      </c>
      <c r="D7" s="65">
        <v>14</v>
      </c>
      <c r="E7" s="65">
        <v>12</v>
      </c>
      <c r="F7" s="65">
        <v>41</v>
      </c>
      <c r="G7" s="64">
        <v>99</v>
      </c>
      <c r="H7" s="65">
        <v>13</v>
      </c>
      <c r="I7" s="65">
        <v>14</v>
      </c>
      <c r="J7" s="65">
        <v>52</v>
      </c>
      <c r="K7" s="64">
        <v>139</v>
      </c>
      <c r="L7" s="65">
        <v>30</v>
      </c>
      <c r="M7" s="65">
        <v>23</v>
      </c>
      <c r="N7" s="65">
        <v>3</v>
      </c>
      <c r="O7" s="64">
        <v>112</v>
      </c>
      <c r="P7" s="65">
        <v>13</v>
      </c>
      <c r="Q7" s="65">
        <v>11</v>
      </c>
      <c r="R7" s="65">
        <v>3</v>
      </c>
    </row>
    <row r="8" spans="2:18">
      <c r="B8" s="66" t="s">
        <v>4</v>
      </c>
      <c r="C8" s="67">
        <f>AVERAGE(C5:C7)/0.01*C4</f>
        <v>57333333.333333328</v>
      </c>
      <c r="D8" s="68">
        <f>AVERAGE(D5:D7)/0.01*D4</f>
        <v>113333333.33333333</v>
      </c>
      <c r="E8" s="68">
        <f>AVERAGE(E5:E7)/0.01*E4</f>
        <v>120000000</v>
      </c>
      <c r="F8" s="68">
        <f>AVERAGE(F5:F7)/0.01*F4</f>
        <v>40000000</v>
      </c>
      <c r="G8" s="67">
        <f t="shared" ref="G8:J8" si="0">AVERAGE(G5:G7)/0.01*G4</f>
        <v>96666666.666666657</v>
      </c>
      <c r="H8" s="68">
        <f t="shared" si="0"/>
        <v>93333333.333333343</v>
      </c>
      <c r="I8" s="68">
        <f t="shared" si="0"/>
        <v>150000000</v>
      </c>
      <c r="J8" s="68">
        <f t="shared" si="0"/>
        <v>43000000</v>
      </c>
      <c r="K8" s="67">
        <f t="shared" ref="K8:R8" si="1">AVERAGE(K5:K7)/0.01*K4</f>
        <v>112000000</v>
      </c>
      <c r="L8" s="68">
        <f t="shared" si="1"/>
        <v>213333333.33333331</v>
      </c>
      <c r="M8" s="68">
        <f t="shared" si="1"/>
        <v>206666666.66666666</v>
      </c>
      <c r="N8" s="68">
        <f t="shared" si="1"/>
        <v>73333333.333333328</v>
      </c>
      <c r="O8" s="67">
        <f t="shared" si="1"/>
        <v>123666666.66666666</v>
      </c>
      <c r="P8" s="68">
        <f t="shared" si="1"/>
        <v>126666666.66666666</v>
      </c>
      <c r="Q8" s="68">
        <f t="shared" si="1"/>
        <v>160000000</v>
      </c>
      <c r="R8" s="68">
        <f t="shared" si="1"/>
        <v>56666666.666666664</v>
      </c>
    </row>
    <row r="9" spans="2:18">
      <c r="C9" s="64"/>
      <c r="D9" s="65"/>
      <c r="E9" s="65"/>
      <c r="F9" s="65"/>
      <c r="G9" s="64"/>
      <c r="H9" s="65"/>
      <c r="I9" s="65"/>
      <c r="J9" s="65"/>
      <c r="K9" s="64"/>
      <c r="L9" s="65"/>
      <c r="M9" s="65"/>
      <c r="N9" s="65"/>
      <c r="O9" s="64"/>
      <c r="P9" s="65"/>
      <c r="Q9" s="65"/>
      <c r="R9" s="65"/>
    </row>
    <row r="10" spans="2:18">
      <c r="C10" s="64"/>
      <c r="D10" s="65"/>
      <c r="E10" s="65"/>
      <c r="F10" s="65"/>
      <c r="G10" s="64"/>
      <c r="H10" s="65"/>
      <c r="I10" s="65"/>
      <c r="J10" s="65"/>
      <c r="K10" s="64"/>
      <c r="L10" s="65"/>
      <c r="M10" s="65"/>
      <c r="N10" s="65"/>
      <c r="O10" s="64"/>
      <c r="P10" s="65"/>
      <c r="Q10" s="65"/>
      <c r="R10" s="65"/>
    </row>
    <row r="11" spans="2:18">
      <c r="B11" s="66" t="s">
        <v>14</v>
      </c>
      <c r="C11" s="67">
        <v>1000</v>
      </c>
      <c r="D11" s="68">
        <v>10000</v>
      </c>
      <c r="E11" s="68">
        <v>10000</v>
      </c>
      <c r="F11" s="68">
        <v>1000</v>
      </c>
      <c r="G11" s="67">
        <v>100</v>
      </c>
      <c r="H11" s="68">
        <v>10000</v>
      </c>
      <c r="I11" s="68">
        <v>10000</v>
      </c>
      <c r="J11" s="68">
        <v>1000</v>
      </c>
      <c r="K11" s="67">
        <v>10</v>
      </c>
      <c r="L11" s="68">
        <v>100</v>
      </c>
      <c r="M11" s="68">
        <v>1000</v>
      </c>
      <c r="N11" s="68">
        <v>10</v>
      </c>
      <c r="O11" s="67">
        <v>10</v>
      </c>
      <c r="P11" s="68">
        <v>10</v>
      </c>
      <c r="Q11" s="68">
        <v>100</v>
      </c>
      <c r="R11" s="68">
        <v>10</v>
      </c>
    </row>
    <row r="12" spans="2:18">
      <c r="C12" s="64">
        <v>23</v>
      </c>
      <c r="D12" s="65">
        <v>31</v>
      </c>
      <c r="E12" s="65">
        <v>43</v>
      </c>
      <c r="F12" s="65">
        <v>32</v>
      </c>
      <c r="G12" s="64">
        <v>36</v>
      </c>
      <c r="H12" s="65">
        <v>18</v>
      </c>
      <c r="I12" s="65">
        <v>35</v>
      </c>
      <c r="J12" s="65">
        <v>20</v>
      </c>
      <c r="K12" s="64">
        <v>37</v>
      </c>
      <c r="L12" s="65">
        <v>26</v>
      </c>
      <c r="M12" s="65">
        <v>19</v>
      </c>
      <c r="N12" s="65">
        <v>28</v>
      </c>
      <c r="O12" s="64">
        <v>18</v>
      </c>
      <c r="P12" s="65">
        <v>7</v>
      </c>
      <c r="Q12" s="65">
        <v>15</v>
      </c>
      <c r="R12" s="65">
        <v>12</v>
      </c>
    </row>
    <row r="13" spans="2:18">
      <c r="C13" s="64">
        <v>23</v>
      </c>
      <c r="D13" s="65">
        <v>33</v>
      </c>
      <c r="E13" s="65">
        <v>38</v>
      </c>
      <c r="F13" s="65">
        <v>39</v>
      </c>
      <c r="G13" s="64">
        <v>34</v>
      </c>
      <c r="H13" s="65">
        <v>27</v>
      </c>
      <c r="I13" s="65">
        <v>32</v>
      </c>
      <c r="J13" s="65">
        <v>13</v>
      </c>
      <c r="K13" s="64">
        <v>24</v>
      </c>
      <c r="L13" s="65">
        <v>19</v>
      </c>
      <c r="M13" s="65">
        <v>17</v>
      </c>
      <c r="N13" s="65">
        <v>19</v>
      </c>
      <c r="O13" s="64">
        <v>21</v>
      </c>
      <c r="P13" s="65">
        <v>19</v>
      </c>
      <c r="Q13" s="65">
        <v>30</v>
      </c>
      <c r="R13" s="65">
        <v>12</v>
      </c>
    </row>
    <row r="14" spans="2:18">
      <c r="C14" s="64">
        <v>25</v>
      </c>
      <c r="D14" s="65">
        <v>28</v>
      </c>
      <c r="E14" s="65">
        <v>50</v>
      </c>
      <c r="F14" s="65">
        <v>23</v>
      </c>
      <c r="G14" s="64">
        <v>26</v>
      </c>
      <c r="H14" s="65">
        <v>17</v>
      </c>
      <c r="I14" s="65">
        <v>46</v>
      </c>
      <c r="J14" s="65">
        <v>16</v>
      </c>
      <c r="K14" s="64">
        <v>29</v>
      </c>
      <c r="L14" s="65">
        <v>15</v>
      </c>
      <c r="M14" s="65">
        <v>11</v>
      </c>
      <c r="N14" s="65">
        <v>21</v>
      </c>
      <c r="O14" s="64">
        <v>12</v>
      </c>
      <c r="P14" s="65">
        <v>20</v>
      </c>
      <c r="Q14" s="65">
        <v>30</v>
      </c>
      <c r="R14" s="65">
        <v>10</v>
      </c>
    </row>
    <row r="15" spans="2:18">
      <c r="B15" s="66" t="s">
        <v>4</v>
      </c>
      <c r="C15" s="67">
        <f>AVERAGE(C12:C14)/0.01*C11</f>
        <v>2366666.6666666665</v>
      </c>
      <c r="D15" s="68">
        <f>AVERAGE(D12:D14)/0.01*D11</f>
        <v>30666666.666666664</v>
      </c>
      <c r="E15" s="68">
        <f t="shared" ref="E15" si="2">AVERAGE(E12:E14)/0.01*E11</f>
        <v>43666666.666666664</v>
      </c>
      <c r="F15" s="68">
        <f>AVERAGE(F12:F14)/0.01*F11</f>
        <v>3133333.333333333</v>
      </c>
      <c r="G15" s="67">
        <f t="shared" ref="G15:H15" si="3">AVERAGE(G12:G14)/0.01*G11</f>
        <v>320000</v>
      </c>
      <c r="H15" s="68">
        <f t="shared" si="3"/>
        <v>20666666.666666664</v>
      </c>
      <c r="I15" s="68">
        <f>AVERAGE(I12:I14)/0.01*I11</f>
        <v>37666666.666666664</v>
      </c>
      <c r="J15" s="68">
        <f t="shared" ref="J15:R15" si="4">AVERAGE(J12:J14)/0.01*J11</f>
        <v>1633333.3333333333</v>
      </c>
      <c r="K15" s="67">
        <f t="shared" si="4"/>
        <v>30000</v>
      </c>
      <c r="L15" s="68">
        <f t="shared" si="4"/>
        <v>200000</v>
      </c>
      <c r="M15" s="68">
        <f t="shared" si="4"/>
        <v>1566666.6666666665</v>
      </c>
      <c r="N15" s="68">
        <f t="shared" si="4"/>
        <v>22666.666666666664</v>
      </c>
      <c r="O15" s="67">
        <f t="shared" si="4"/>
        <v>17000</v>
      </c>
      <c r="P15" s="68">
        <f t="shared" si="4"/>
        <v>15333.333333333332</v>
      </c>
      <c r="Q15" s="68">
        <f t="shared" si="4"/>
        <v>250000</v>
      </c>
      <c r="R15" s="68">
        <f t="shared" si="4"/>
        <v>11333.333333333332</v>
      </c>
    </row>
    <row r="16" spans="2:18">
      <c r="C16" s="69"/>
      <c r="D16" s="70"/>
      <c r="E16" s="70"/>
      <c r="F16" s="70"/>
      <c r="G16" s="69"/>
      <c r="H16" s="70"/>
      <c r="I16" s="70"/>
      <c r="J16" s="70"/>
      <c r="K16" s="69"/>
      <c r="L16" s="70"/>
      <c r="M16" s="70"/>
      <c r="N16" s="70"/>
      <c r="O16" s="69"/>
      <c r="P16" s="70"/>
      <c r="Q16" s="70"/>
      <c r="R16" s="70"/>
    </row>
    <row r="17" spans="2:18" ht="15.6">
      <c r="B17" s="71" t="s">
        <v>6</v>
      </c>
      <c r="C17" s="72">
        <f>C15/C8</f>
        <v>4.1279069767441862E-2</v>
      </c>
      <c r="D17" s="73">
        <f t="shared" ref="D17:R17" si="5">D15/D8</f>
        <v>0.27058823529411763</v>
      </c>
      <c r="E17" s="73">
        <f t="shared" si="5"/>
        <v>0.36388888888888887</v>
      </c>
      <c r="F17" s="73">
        <f t="shared" si="5"/>
        <v>7.8333333333333324E-2</v>
      </c>
      <c r="G17" s="72">
        <f t="shared" si="5"/>
        <v>3.3103448275862072E-3</v>
      </c>
      <c r="H17" s="73">
        <f t="shared" si="5"/>
        <v>0.22142857142857139</v>
      </c>
      <c r="I17" s="73">
        <f t="shared" si="5"/>
        <v>0.25111111111111112</v>
      </c>
      <c r="J17" s="73">
        <f t="shared" si="5"/>
        <v>3.7984496124031007E-2</v>
      </c>
      <c r="K17" s="72">
        <f t="shared" si="5"/>
        <v>2.6785714285714287E-4</v>
      </c>
      <c r="L17" s="73">
        <f t="shared" si="5"/>
        <v>9.3750000000000007E-4</v>
      </c>
      <c r="M17" s="73">
        <f t="shared" si="5"/>
        <v>7.5806451612903218E-3</v>
      </c>
      <c r="N17" s="73">
        <f t="shared" si="5"/>
        <v>3.0909090909090909E-4</v>
      </c>
      <c r="O17" s="72">
        <f t="shared" si="5"/>
        <v>1.3746630727762805E-4</v>
      </c>
      <c r="P17" s="73">
        <f t="shared" si="5"/>
        <v>1.2105263157894736E-4</v>
      </c>
      <c r="Q17" s="73">
        <f t="shared" si="5"/>
        <v>1.5625000000000001E-3</v>
      </c>
      <c r="R17" s="73">
        <f t="shared" si="5"/>
        <v>1.9999999999999998E-4</v>
      </c>
    </row>
  </sheetData>
  <mergeCells count="8">
    <mergeCell ref="C1:F1"/>
    <mergeCell ref="C2:F2"/>
    <mergeCell ref="G2:J2"/>
    <mergeCell ref="K2:N2"/>
    <mergeCell ref="O2:R2"/>
    <mergeCell ref="G1:J1"/>
    <mergeCell ref="K1:N1"/>
    <mergeCell ref="O1:R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BDCD7-4A91-42C6-9183-F6D2DDE960EC}">
  <dimension ref="A2:AC36"/>
  <sheetViews>
    <sheetView zoomScale="70" zoomScaleNormal="70" workbookViewId="0">
      <selection activeCell="J34" sqref="J34"/>
    </sheetView>
  </sheetViews>
  <sheetFormatPr defaultRowHeight="15"/>
  <cols>
    <col min="1" max="1" width="9.26953125" style="1" bestFit="1" customWidth="1"/>
    <col min="2" max="2" width="12.453125" style="21" bestFit="1" customWidth="1"/>
    <col min="3" max="4" width="7.7265625" style="21" bestFit="1" customWidth="1"/>
    <col min="5" max="5" width="8.81640625" style="21" bestFit="1" customWidth="1"/>
    <col min="6" max="8" width="7.7265625" style="21" bestFit="1" customWidth="1"/>
    <col min="9" max="9" width="8.81640625" style="21" bestFit="1" customWidth="1"/>
    <col min="10" max="13" width="7.7265625" style="21" bestFit="1" customWidth="1"/>
    <col min="14" max="14" width="8.81640625" style="21" bestFit="1" customWidth="1"/>
    <col min="15" max="18" width="7.7265625" style="21" bestFit="1" customWidth="1"/>
    <col min="19" max="19" width="8.81640625" style="21" bestFit="1" customWidth="1"/>
    <col min="20" max="20" width="7.7265625" style="21" bestFit="1" customWidth="1"/>
    <col min="21" max="22" width="8.81640625" style="21" bestFit="1" customWidth="1"/>
    <col min="23" max="25" width="7.7265625" style="21" bestFit="1" customWidth="1"/>
    <col min="26" max="27" width="8.81640625" style="21" bestFit="1" customWidth="1"/>
    <col min="28" max="29" width="7.7265625" style="21" bestFit="1" customWidth="1"/>
  </cols>
  <sheetData>
    <row r="2" spans="1:29" s="22" customFormat="1" ht="15.6">
      <c r="A2" s="58" t="s">
        <v>7</v>
      </c>
      <c r="B2" s="59"/>
      <c r="C2" s="60" t="s">
        <v>17</v>
      </c>
      <c r="D2" s="61"/>
      <c r="E2" s="61"/>
      <c r="F2" s="61"/>
      <c r="G2" s="61"/>
      <c r="H2" s="61"/>
      <c r="I2" s="62"/>
      <c r="J2" s="60" t="s">
        <v>20</v>
      </c>
      <c r="K2" s="61"/>
      <c r="L2" s="61"/>
      <c r="M2" s="61"/>
      <c r="N2" s="62"/>
      <c r="O2" s="60" t="s">
        <v>21</v>
      </c>
      <c r="P2" s="61"/>
      <c r="Q2" s="61"/>
      <c r="R2" s="61"/>
      <c r="S2" s="62"/>
      <c r="T2" s="60" t="s">
        <v>18</v>
      </c>
      <c r="U2" s="61"/>
      <c r="V2" s="61"/>
      <c r="W2" s="61"/>
      <c r="X2" s="62"/>
      <c r="Y2" s="60" t="s">
        <v>19</v>
      </c>
      <c r="Z2" s="61"/>
      <c r="AA2" s="61"/>
      <c r="AB2" s="61"/>
      <c r="AC2" s="62"/>
    </row>
    <row r="3" spans="1:29" s="20" customFormat="1">
      <c r="A3" s="25" t="s">
        <v>29</v>
      </c>
      <c r="B3" s="25"/>
      <c r="C3" s="26">
        <v>1</v>
      </c>
      <c r="D3" s="27">
        <v>2</v>
      </c>
      <c r="E3" s="27">
        <v>3</v>
      </c>
      <c r="F3" s="27">
        <v>4</v>
      </c>
      <c r="G3" s="27">
        <v>5</v>
      </c>
      <c r="H3" s="27">
        <v>6</v>
      </c>
      <c r="I3" s="28">
        <v>7</v>
      </c>
      <c r="J3" s="26">
        <v>1</v>
      </c>
      <c r="K3" s="27">
        <v>2</v>
      </c>
      <c r="L3" s="27">
        <v>3</v>
      </c>
      <c r="M3" s="27">
        <v>4</v>
      </c>
      <c r="N3" s="28">
        <v>5</v>
      </c>
      <c r="O3" s="26">
        <v>1</v>
      </c>
      <c r="P3" s="27">
        <v>2</v>
      </c>
      <c r="Q3" s="27">
        <v>3</v>
      </c>
      <c r="R3" s="27">
        <v>4</v>
      </c>
      <c r="S3" s="28">
        <v>5</v>
      </c>
      <c r="T3" s="26">
        <v>1</v>
      </c>
      <c r="U3" s="27">
        <v>2</v>
      </c>
      <c r="V3" s="27">
        <v>3</v>
      </c>
      <c r="W3" s="27">
        <v>4</v>
      </c>
      <c r="X3" s="28">
        <v>5</v>
      </c>
      <c r="Y3" s="26">
        <v>1</v>
      </c>
      <c r="Z3" s="27">
        <v>2</v>
      </c>
      <c r="AA3" s="27">
        <v>3</v>
      </c>
      <c r="AB3" s="27">
        <v>4</v>
      </c>
      <c r="AC3" s="28">
        <v>5</v>
      </c>
    </row>
    <row r="4" spans="1:29" s="19" customFormat="1">
      <c r="A4" s="38" t="s">
        <v>22</v>
      </c>
      <c r="B4" s="39" t="s">
        <v>2</v>
      </c>
      <c r="C4" s="40">
        <v>100000</v>
      </c>
      <c r="D4" s="41">
        <v>100000</v>
      </c>
      <c r="E4" s="42">
        <v>100000</v>
      </c>
      <c r="F4" s="41">
        <v>100000</v>
      </c>
      <c r="G4" s="41">
        <v>100000</v>
      </c>
      <c r="H4" s="41">
        <v>100000</v>
      </c>
      <c r="I4" s="43">
        <v>100000</v>
      </c>
      <c r="J4" s="40">
        <v>100000</v>
      </c>
      <c r="K4" s="41">
        <v>100000</v>
      </c>
      <c r="L4" s="41">
        <v>100000</v>
      </c>
      <c r="M4" s="41">
        <v>100000</v>
      </c>
      <c r="N4" s="43">
        <v>100000</v>
      </c>
      <c r="O4" s="40">
        <v>100000</v>
      </c>
      <c r="P4" s="41">
        <v>100000</v>
      </c>
      <c r="Q4" s="41">
        <v>100000</v>
      </c>
      <c r="R4" s="41">
        <v>100000</v>
      </c>
      <c r="S4" s="43">
        <v>100000</v>
      </c>
      <c r="T4" s="40">
        <v>100000</v>
      </c>
      <c r="U4" s="42">
        <v>100000</v>
      </c>
      <c r="V4" s="42">
        <v>100000</v>
      </c>
      <c r="W4" s="41">
        <v>100000</v>
      </c>
      <c r="X4" s="44">
        <v>100000</v>
      </c>
      <c r="Y4" s="40">
        <v>100000</v>
      </c>
      <c r="Z4" s="42">
        <v>100000</v>
      </c>
      <c r="AA4" s="42">
        <v>100000</v>
      </c>
      <c r="AB4" s="41">
        <v>100000</v>
      </c>
      <c r="AC4" s="44">
        <v>100000</v>
      </c>
    </row>
    <row r="5" spans="1:29" s="19" customFormat="1">
      <c r="A5" s="37"/>
      <c r="B5" s="24" t="s">
        <v>28</v>
      </c>
      <c r="C5" s="34">
        <v>40</v>
      </c>
      <c r="D5" s="23">
        <v>24</v>
      </c>
      <c r="E5" s="33">
        <v>20</v>
      </c>
      <c r="F5" s="23">
        <v>22</v>
      </c>
      <c r="G5" s="23">
        <v>6</v>
      </c>
      <c r="H5" s="23">
        <v>12</v>
      </c>
      <c r="I5" s="35">
        <v>25</v>
      </c>
      <c r="J5" s="34">
        <v>15</v>
      </c>
      <c r="K5" s="23">
        <v>45</v>
      </c>
      <c r="L5" s="23">
        <v>11</v>
      </c>
      <c r="M5" s="23">
        <v>14</v>
      </c>
      <c r="N5" s="35">
        <v>24</v>
      </c>
      <c r="O5" s="34">
        <v>25</v>
      </c>
      <c r="P5" s="23">
        <v>16</v>
      </c>
      <c r="Q5" s="23">
        <v>18</v>
      </c>
      <c r="R5" s="23">
        <v>28</v>
      </c>
      <c r="S5" s="35">
        <v>30</v>
      </c>
      <c r="T5" s="34">
        <v>29</v>
      </c>
      <c r="U5" s="33">
        <v>14</v>
      </c>
      <c r="V5" s="33">
        <v>28</v>
      </c>
      <c r="W5" s="23">
        <v>23</v>
      </c>
      <c r="X5" s="36">
        <v>14</v>
      </c>
      <c r="Y5" s="34">
        <v>28</v>
      </c>
      <c r="Z5" s="33">
        <v>34</v>
      </c>
      <c r="AA5" s="33">
        <v>27</v>
      </c>
      <c r="AB5" s="23">
        <v>14</v>
      </c>
      <c r="AC5" s="36">
        <v>23</v>
      </c>
    </row>
    <row r="6" spans="1:29" s="19" customFormat="1">
      <c r="A6" s="37"/>
      <c r="B6" s="24"/>
      <c r="C6" s="34">
        <v>34</v>
      </c>
      <c r="D6" s="23">
        <v>22</v>
      </c>
      <c r="E6" s="33">
        <v>22</v>
      </c>
      <c r="F6" s="23">
        <v>34</v>
      </c>
      <c r="G6" s="23">
        <v>10</v>
      </c>
      <c r="H6" s="23">
        <v>16</v>
      </c>
      <c r="I6" s="35">
        <v>17</v>
      </c>
      <c r="J6" s="34">
        <v>33</v>
      </c>
      <c r="K6" s="23">
        <v>42</v>
      </c>
      <c r="L6" s="23">
        <v>10</v>
      </c>
      <c r="M6" s="23">
        <v>18</v>
      </c>
      <c r="N6" s="35">
        <v>19</v>
      </c>
      <c r="O6" s="34">
        <v>26</v>
      </c>
      <c r="P6" s="23">
        <v>24</v>
      </c>
      <c r="Q6" s="23">
        <v>19</v>
      </c>
      <c r="R6" s="23">
        <v>18</v>
      </c>
      <c r="S6" s="35">
        <v>26</v>
      </c>
      <c r="T6" s="34">
        <v>17</v>
      </c>
      <c r="U6" s="33">
        <v>22</v>
      </c>
      <c r="V6" s="33">
        <v>25</v>
      </c>
      <c r="W6" s="23">
        <v>24</v>
      </c>
      <c r="X6" s="36">
        <v>14</v>
      </c>
      <c r="Y6" s="34">
        <v>39</v>
      </c>
      <c r="Z6" s="33">
        <v>23</v>
      </c>
      <c r="AA6" s="33">
        <v>28</v>
      </c>
      <c r="AB6" s="23">
        <v>20</v>
      </c>
      <c r="AC6" s="36">
        <v>13</v>
      </c>
    </row>
    <row r="7" spans="1:29" s="19" customFormat="1">
      <c r="A7" s="45"/>
      <c r="B7" s="46"/>
      <c r="C7" s="47">
        <v>42</v>
      </c>
      <c r="D7" s="48">
        <v>36</v>
      </c>
      <c r="E7" s="49">
        <v>30</v>
      </c>
      <c r="F7" s="48">
        <v>18</v>
      </c>
      <c r="G7" s="48">
        <v>18</v>
      </c>
      <c r="H7" s="48">
        <v>15</v>
      </c>
      <c r="I7" s="50">
        <v>21</v>
      </c>
      <c r="J7" s="47">
        <v>19</v>
      </c>
      <c r="K7" s="48">
        <v>48</v>
      </c>
      <c r="L7" s="48">
        <v>8</v>
      </c>
      <c r="M7" s="48">
        <v>14</v>
      </c>
      <c r="N7" s="50">
        <v>23</v>
      </c>
      <c r="O7" s="47">
        <v>30</v>
      </c>
      <c r="P7" s="48">
        <v>14</v>
      </c>
      <c r="Q7" s="48">
        <v>24</v>
      </c>
      <c r="R7" s="48">
        <v>23</v>
      </c>
      <c r="S7" s="50">
        <v>14</v>
      </c>
      <c r="T7" s="47">
        <v>31</v>
      </c>
      <c r="U7" s="49">
        <v>13</v>
      </c>
      <c r="V7" s="49">
        <v>17</v>
      </c>
      <c r="W7" s="48">
        <v>20</v>
      </c>
      <c r="X7" s="51">
        <v>9</v>
      </c>
      <c r="Y7" s="47">
        <v>28</v>
      </c>
      <c r="Z7" s="49">
        <v>22</v>
      </c>
      <c r="AA7" s="49">
        <v>24</v>
      </c>
      <c r="AB7" s="48">
        <v>18</v>
      </c>
      <c r="AC7" s="51">
        <v>13</v>
      </c>
    </row>
    <row r="8" spans="1:29" s="19" customFormat="1">
      <c r="A8" s="33"/>
      <c r="B8" s="33"/>
      <c r="C8" s="34"/>
      <c r="D8" s="23"/>
      <c r="E8" s="33"/>
      <c r="F8" s="23"/>
      <c r="G8" s="23"/>
      <c r="H8" s="23"/>
      <c r="I8" s="36"/>
      <c r="J8" s="34"/>
      <c r="K8" s="23"/>
      <c r="L8" s="23"/>
      <c r="M8" s="23"/>
      <c r="N8" s="36"/>
      <c r="O8" s="34"/>
      <c r="P8" s="23"/>
      <c r="Q8" s="23"/>
      <c r="R8" s="23"/>
      <c r="S8" s="36"/>
      <c r="T8" s="34"/>
      <c r="U8" s="33"/>
      <c r="V8" s="23"/>
      <c r="W8" s="23"/>
      <c r="X8" s="36"/>
      <c r="Y8" s="34"/>
      <c r="Z8" s="33"/>
      <c r="AA8" s="23"/>
      <c r="AB8" s="23"/>
      <c r="AC8" s="36"/>
    </row>
    <row r="9" spans="1:29" s="19" customFormat="1">
      <c r="A9" s="38" t="s">
        <v>26</v>
      </c>
      <c r="B9" s="39" t="s">
        <v>2</v>
      </c>
      <c r="C9" s="40">
        <v>100000</v>
      </c>
      <c r="D9" s="41">
        <v>100000</v>
      </c>
      <c r="E9" s="42">
        <v>100000</v>
      </c>
      <c r="F9" s="41">
        <v>100000</v>
      </c>
      <c r="G9" s="41">
        <v>100000</v>
      </c>
      <c r="H9" s="41">
        <v>100000</v>
      </c>
      <c r="I9" s="43">
        <v>100000</v>
      </c>
      <c r="J9" s="40">
        <v>100000</v>
      </c>
      <c r="K9" s="41">
        <v>100000</v>
      </c>
      <c r="L9" s="41">
        <v>100000</v>
      </c>
      <c r="M9" s="41">
        <v>100000</v>
      </c>
      <c r="N9" s="43">
        <v>100000</v>
      </c>
      <c r="O9" s="40">
        <v>100000</v>
      </c>
      <c r="P9" s="41">
        <v>100000</v>
      </c>
      <c r="Q9" s="41">
        <v>100000</v>
      </c>
      <c r="R9" s="41">
        <v>100000</v>
      </c>
      <c r="S9" s="43">
        <v>100000</v>
      </c>
      <c r="T9" s="40">
        <v>100000</v>
      </c>
      <c r="U9" s="42">
        <v>100000</v>
      </c>
      <c r="V9" s="42">
        <v>100000</v>
      </c>
      <c r="W9" s="41">
        <v>100000</v>
      </c>
      <c r="X9" s="44">
        <v>100000</v>
      </c>
      <c r="Y9" s="40">
        <v>100000</v>
      </c>
      <c r="Z9" s="42">
        <v>100000</v>
      </c>
      <c r="AA9" s="42">
        <v>100000</v>
      </c>
      <c r="AB9" s="41">
        <v>100000</v>
      </c>
      <c r="AC9" s="44">
        <v>100000</v>
      </c>
    </row>
    <row r="10" spans="1:29" s="19" customFormat="1">
      <c r="A10" s="37"/>
      <c r="B10" s="24" t="s">
        <v>28</v>
      </c>
      <c r="C10" s="34">
        <v>57</v>
      </c>
      <c r="D10" s="23">
        <v>75</v>
      </c>
      <c r="E10" s="33">
        <v>58</v>
      </c>
      <c r="F10" s="23">
        <v>22</v>
      </c>
      <c r="G10" s="23">
        <v>25</v>
      </c>
      <c r="H10" s="23">
        <v>25</v>
      </c>
      <c r="I10" s="35">
        <v>20</v>
      </c>
      <c r="J10" s="34">
        <v>56</v>
      </c>
      <c r="K10" s="23">
        <v>65</v>
      </c>
      <c r="L10" s="23">
        <v>13</v>
      </c>
      <c r="M10" s="23">
        <v>21</v>
      </c>
      <c r="N10" s="35">
        <v>30</v>
      </c>
      <c r="O10" s="34">
        <v>65</v>
      </c>
      <c r="P10" s="23">
        <v>39</v>
      </c>
      <c r="Q10" s="23">
        <v>53</v>
      </c>
      <c r="R10" s="23">
        <v>36</v>
      </c>
      <c r="S10" s="35">
        <v>28</v>
      </c>
      <c r="T10" s="34">
        <v>54</v>
      </c>
      <c r="U10" s="33">
        <v>25</v>
      </c>
      <c r="V10" s="33">
        <v>22</v>
      </c>
      <c r="W10" s="23">
        <v>19</v>
      </c>
      <c r="X10" s="36">
        <v>20</v>
      </c>
      <c r="Y10" s="34">
        <v>57</v>
      </c>
      <c r="Z10" s="33">
        <v>38</v>
      </c>
      <c r="AA10" s="33">
        <v>14</v>
      </c>
      <c r="AB10" s="23">
        <v>28</v>
      </c>
      <c r="AC10" s="36">
        <v>31</v>
      </c>
    </row>
    <row r="11" spans="1:29" s="19" customFormat="1">
      <c r="A11" s="37"/>
      <c r="B11" s="24"/>
      <c r="C11" s="34">
        <v>75</v>
      </c>
      <c r="D11" s="23">
        <v>53</v>
      </c>
      <c r="E11" s="33">
        <v>50</v>
      </c>
      <c r="F11" s="23">
        <v>20</v>
      </c>
      <c r="G11" s="23">
        <v>17</v>
      </c>
      <c r="H11" s="23">
        <v>17</v>
      </c>
      <c r="I11" s="35">
        <v>16</v>
      </c>
      <c r="J11" s="34">
        <v>62</v>
      </c>
      <c r="K11" s="23">
        <v>59</v>
      </c>
      <c r="L11" s="23">
        <v>6</v>
      </c>
      <c r="M11" s="23">
        <v>26</v>
      </c>
      <c r="N11" s="35">
        <v>32</v>
      </c>
      <c r="O11" s="34">
        <v>75</v>
      </c>
      <c r="P11" s="23">
        <v>37</v>
      </c>
      <c r="Q11" s="23">
        <v>55</v>
      </c>
      <c r="R11" s="23">
        <v>33</v>
      </c>
      <c r="S11" s="35">
        <v>20</v>
      </c>
      <c r="T11" s="34">
        <v>54</v>
      </c>
      <c r="U11" s="33">
        <v>32</v>
      </c>
      <c r="V11" s="33">
        <v>16</v>
      </c>
      <c r="W11" s="23">
        <v>24</v>
      </c>
      <c r="X11" s="36">
        <v>22</v>
      </c>
      <c r="Y11" s="34">
        <v>48</v>
      </c>
      <c r="Z11" s="33">
        <v>41</v>
      </c>
      <c r="AA11" s="33">
        <v>22</v>
      </c>
      <c r="AB11" s="23">
        <v>32</v>
      </c>
      <c r="AC11" s="36">
        <v>25</v>
      </c>
    </row>
    <row r="12" spans="1:29" s="19" customFormat="1">
      <c r="A12" s="45"/>
      <c r="B12" s="46"/>
      <c r="C12" s="47">
        <v>70</v>
      </c>
      <c r="D12" s="48">
        <v>76</v>
      </c>
      <c r="E12" s="49">
        <v>41</v>
      </c>
      <c r="F12" s="48">
        <v>24</v>
      </c>
      <c r="G12" s="48">
        <v>20</v>
      </c>
      <c r="H12" s="48">
        <v>29</v>
      </c>
      <c r="I12" s="50">
        <v>16</v>
      </c>
      <c r="J12" s="47">
        <v>67</v>
      </c>
      <c r="K12" s="48">
        <v>64</v>
      </c>
      <c r="L12" s="48">
        <v>20</v>
      </c>
      <c r="M12" s="48">
        <v>27</v>
      </c>
      <c r="N12" s="50">
        <v>19</v>
      </c>
      <c r="O12" s="47">
        <v>81</v>
      </c>
      <c r="P12" s="48">
        <v>36</v>
      </c>
      <c r="Q12" s="48">
        <v>42</v>
      </c>
      <c r="R12" s="48">
        <v>16</v>
      </c>
      <c r="S12" s="50">
        <v>17</v>
      </c>
      <c r="T12" s="47">
        <v>64</v>
      </c>
      <c r="U12" s="49">
        <v>34</v>
      </c>
      <c r="V12" s="49">
        <v>25</v>
      </c>
      <c r="W12" s="48">
        <v>31</v>
      </c>
      <c r="X12" s="51">
        <v>32</v>
      </c>
      <c r="Y12" s="47">
        <v>54</v>
      </c>
      <c r="Z12" s="49">
        <v>56</v>
      </c>
      <c r="AA12" s="49">
        <v>26</v>
      </c>
      <c r="AB12" s="48">
        <v>24</v>
      </c>
      <c r="AC12" s="51">
        <v>31</v>
      </c>
    </row>
    <row r="13" spans="1:29" s="19" customFormat="1">
      <c r="B13" s="33"/>
      <c r="C13" s="34"/>
      <c r="D13" s="23"/>
      <c r="E13" s="33"/>
      <c r="F13" s="23"/>
      <c r="G13" s="23"/>
      <c r="H13" s="23"/>
      <c r="I13" s="36"/>
      <c r="J13" s="34"/>
      <c r="K13" s="23"/>
      <c r="L13" s="23"/>
      <c r="M13" s="23"/>
      <c r="N13" s="36"/>
      <c r="O13" s="34"/>
      <c r="P13" s="23"/>
      <c r="Q13" s="23"/>
      <c r="R13" s="23"/>
      <c r="S13" s="36"/>
      <c r="T13" s="34"/>
      <c r="U13" s="33"/>
      <c r="V13" s="23"/>
      <c r="W13" s="23"/>
      <c r="X13" s="36"/>
      <c r="Y13" s="34"/>
      <c r="Z13" s="33"/>
      <c r="AA13" s="23"/>
      <c r="AB13" s="23"/>
      <c r="AC13" s="36"/>
    </row>
    <row r="14" spans="1:29" s="19" customFormat="1">
      <c r="A14" s="38" t="s">
        <v>1</v>
      </c>
      <c r="B14" s="39" t="s">
        <v>2</v>
      </c>
      <c r="C14" s="40">
        <v>10000</v>
      </c>
      <c r="D14" s="41">
        <v>10000</v>
      </c>
      <c r="E14" s="42">
        <v>10000</v>
      </c>
      <c r="F14" s="41">
        <v>10000</v>
      </c>
      <c r="G14" s="41">
        <v>10000</v>
      </c>
      <c r="H14" s="41">
        <v>10000</v>
      </c>
      <c r="I14" s="43">
        <v>10000</v>
      </c>
      <c r="J14" s="40">
        <v>10000</v>
      </c>
      <c r="K14" s="41">
        <v>10000</v>
      </c>
      <c r="L14" s="41">
        <v>10000</v>
      </c>
      <c r="M14" s="41">
        <v>10000</v>
      </c>
      <c r="N14" s="43">
        <v>10000</v>
      </c>
      <c r="O14" s="40">
        <v>10000</v>
      </c>
      <c r="P14" s="41">
        <v>10000</v>
      </c>
      <c r="Q14" s="41">
        <v>10000</v>
      </c>
      <c r="R14" s="41">
        <v>10000</v>
      </c>
      <c r="S14" s="43">
        <v>10000</v>
      </c>
      <c r="T14" s="40">
        <v>10000</v>
      </c>
      <c r="U14" s="42">
        <v>100000</v>
      </c>
      <c r="V14" s="42">
        <v>10000</v>
      </c>
      <c r="W14" s="41">
        <v>10000</v>
      </c>
      <c r="X14" s="44">
        <v>10000</v>
      </c>
      <c r="Y14" s="40">
        <v>10000</v>
      </c>
      <c r="Z14" s="42">
        <v>10000</v>
      </c>
      <c r="AA14" s="42">
        <v>10000</v>
      </c>
      <c r="AB14" s="41">
        <v>10000</v>
      </c>
      <c r="AC14" s="44">
        <v>10000</v>
      </c>
    </row>
    <row r="15" spans="1:29" s="19" customFormat="1">
      <c r="A15" s="37"/>
      <c r="B15" s="24" t="s">
        <v>28</v>
      </c>
      <c r="C15" s="34">
        <v>49</v>
      </c>
      <c r="D15" s="23">
        <v>34</v>
      </c>
      <c r="E15" s="33">
        <v>18</v>
      </c>
      <c r="F15" s="23">
        <v>13</v>
      </c>
      <c r="G15" s="23">
        <v>10</v>
      </c>
      <c r="H15" s="23">
        <v>4</v>
      </c>
      <c r="I15" s="35">
        <v>25</v>
      </c>
      <c r="J15" s="34">
        <v>11</v>
      </c>
      <c r="K15" s="23">
        <v>25</v>
      </c>
      <c r="L15" s="23">
        <v>11</v>
      </c>
      <c r="M15" s="23">
        <v>18</v>
      </c>
      <c r="N15" s="35">
        <v>41</v>
      </c>
      <c r="O15" s="34">
        <v>14</v>
      </c>
      <c r="P15" s="23">
        <v>39</v>
      </c>
      <c r="Q15" s="23">
        <v>23</v>
      </c>
      <c r="R15" s="23">
        <v>25</v>
      </c>
      <c r="S15" s="35">
        <v>28</v>
      </c>
      <c r="T15" s="34">
        <v>51</v>
      </c>
      <c r="U15" s="33">
        <v>13</v>
      </c>
      <c r="V15" s="33">
        <v>68</v>
      </c>
      <c r="W15" s="23">
        <v>35</v>
      </c>
      <c r="X15" s="36">
        <v>25</v>
      </c>
      <c r="Y15" s="34">
        <v>50</v>
      </c>
      <c r="Z15" s="33">
        <v>73</v>
      </c>
      <c r="AA15" s="33">
        <v>67</v>
      </c>
      <c r="AB15" s="23">
        <v>47</v>
      </c>
      <c r="AC15" s="36">
        <v>42</v>
      </c>
    </row>
    <row r="16" spans="1:29" s="19" customFormat="1">
      <c r="A16" s="37"/>
      <c r="B16" s="24"/>
      <c r="C16" s="34">
        <v>41</v>
      </c>
      <c r="D16" s="23">
        <v>28</v>
      </c>
      <c r="E16" s="33">
        <v>11</v>
      </c>
      <c r="F16" s="23">
        <v>11</v>
      </c>
      <c r="G16" s="23">
        <v>17</v>
      </c>
      <c r="H16" s="23">
        <v>9</v>
      </c>
      <c r="I16" s="35">
        <v>16</v>
      </c>
      <c r="J16" s="34">
        <v>17</v>
      </c>
      <c r="K16" s="23">
        <v>30</v>
      </c>
      <c r="L16" s="23">
        <v>8</v>
      </c>
      <c r="M16" s="23">
        <v>19</v>
      </c>
      <c r="N16" s="35">
        <v>40</v>
      </c>
      <c r="O16" s="34">
        <v>14</v>
      </c>
      <c r="P16" s="23">
        <v>41</v>
      </c>
      <c r="Q16" s="23">
        <v>29</v>
      </c>
      <c r="R16" s="23">
        <v>23</v>
      </c>
      <c r="S16" s="35">
        <v>26</v>
      </c>
      <c r="T16" s="34">
        <v>65</v>
      </c>
      <c r="U16" s="33">
        <v>21</v>
      </c>
      <c r="V16" s="33">
        <v>45</v>
      </c>
      <c r="W16" s="23">
        <v>36</v>
      </c>
      <c r="X16" s="36">
        <v>39</v>
      </c>
      <c r="Y16" s="34">
        <v>34</v>
      </c>
      <c r="Z16" s="33">
        <v>75</v>
      </c>
      <c r="AA16" s="33">
        <v>61</v>
      </c>
      <c r="AB16" s="23">
        <v>52</v>
      </c>
      <c r="AC16" s="36">
        <v>54</v>
      </c>
    </row>
    <row r="17" spans="1:29" s="19" customFormat="1">
      <c r="A17" s="45"/>
      <c r="B17" s="46"/>
      <c r="C17" s="47">
        <v>35</v>
      </c>
      <c r="D17" s="48">
        <v>31</v>
      </c>
      <c r="E17" s="49">
        <v>18</v>
      </c>
      <c r="F17" s="48">
        <v>15</v>
      </c>
      <c r="G17" s="48">
        <v>16</v>
      </c>
      <c r="H17" s="48">
        <v>8</v>
      </c>
      <c r="I17" s="50">
        <v>25</v>
      </c>
      <c r="J17" s="47">
        <v>14</v>
      </c>
      <c r="K17" s="48">
        <v>39</v>
      </c>
      <c r="L17" s="48">
        <v>7</v>
      </c>
      <c r="M17" s="48">
        <v>9</v>
      </c>
      <c r="N17" s="50">
        <v>38</v>
      </c>
      <c r="O17" s="47">
        <v>15</v>
      </c>
      <c r="P17" s="48">
        <v>31</v>
      </c>
      <c r="Q17" s="48">
        <v>24</v>
      </c>
      <c r="R17" s="48">
        <v>30</v>
      </c>
      <c r="S17" s="50">
        <v>33</v>
      </c>
      <c r="T17" s="47">
        <v>58</v>
      </c>
      <c r="U17" s="49">
        <v>9</v>
      </c>
      <c r="V17" s="49">
        <v>54</v>
      </c>
      <c r="W17" s="48">
        <v>36</v>
      </c>
      <c r="X17" s="51">
        <v>26</v>
      </c>
      <c r="Y17" s="47">
        <v>54</v>
      </c>
      <c r="Z17" s="49">
        <v>88</v>
      </c>
      <c r="AA17" s="49">
        <v>77</v>
      </c>
      <c r="AB17" s="48">
        <v>48</v>
      </c>
      <c r="AC17" s="51">
        <v>60</v>
      </c>
    </row>
    <row r="18" spans="1:29" s="19" customFormat="1">
      <c r="A18" s="33"/>
      <c r="B18" s="33"/>
      <c r="C18" s="34"/>
      <c r="D18" s="23"/>
      <c r="E18" s="33"/>
      <c r="F18" s="23"/>
      <c r="G18" s="23"/>
      <c r="H18" s="23"/>
      <c r="I18" s="36"/>
      <c r="J18" s="34"/>
      <c r="K18" s="23"/>
      <c r="L18" s="23"/>
      <c r="M18" s="23"/>
      <c r="N18" s="36"/>
      <c r="O18" s="34"/>
      <c r="P18" s="23"/>
      <c r="Q18" s="23"/>
      <c r="R18" s="23"/>
      <c r="S18" s="36"/>
      <c r="T18" s="34"/>
      <c r="U18" s="33"/>
      <c r="V18" s="23"/>
      <c r="W18" s="23"/>
      <c r="X18" s="36"/>
      <c r="Y18" s="34"/>
      <c r="Z18" s="33"/>
      <c r="AA18" s="23"/>
      <c r="AB18" s="23"/>
      <c r="AC18" s="36"/>
    </row>
    <row r="19" spans="1:29" s="19" customFormat="1">
      <c r="A19" s="38" t="s">
        <v>27</v>
      </c>
      <c r="B19" s="39" t="s">
        <v>2</v>
      </c>
      <c r="C19" s="40">
        <v>100</v>
      </c>
      <c r="D19" s="41">
        <v>1000</v>
      </c>
      <c r="E19" s="42">
        <v>1000</v>
      </c>
      <c r="F19" s="41">
        <v>100</v>
      </c>
      <c r="G19" s="41">
        <v>100</v>
      </c>
      <c r="H19" s="41">
        <v>10</v>
      </c>
      <c r="I19" s="43">
        <v>10</v>
      </c>
      <c r="J19" s="40">
        <v>100</v>
      </c>
      <c r="K19" s="41">
        <v>1000</v>
      </c>
      <c r="L19" s="41">
        <v>100</v>
      </c>
      <c r="M19" s="41">
        <v>100</v>
      </c>
      <c r="N19" s="43">
        <v>10</v>
      </c>
      <c r="O19" s="40">
        <v>100</v>
      </c>
      <c r="P19" s="41">
        <v>10</v>
      </c>
      <c r="Q19" s="41">
        <v>10</v>
      </c>
      <c r="R19" s="41">
        <v>10</v>
      </c>
      <c r="S19" s="43">
        <v>100</v>
      </c>
      <c r="T19" s="40">
        <v>10000</v>
      </c>
      <c r="U19" s="42">
        <v>100000</v>
      </c>
      <c r="V19" s="42">
        <v>1000</v>
      </c>
      <c r="W19" s="41">
        <v>1000</v>
      </c>
      <c r="X19" s="44">
        <v>1000</v>
      </c>
      <c r="Y19" s="40">
        <v>10000</v>
      </c>
      <c r="Z19" s="42">
        <v>100000</v>
      </c>
      <c r="AA19" s="42">
        <v>1000</v>
      </c>
      <c r="AB19" s="41">
        <v>1000</v>
      </c>
      <c r="AC19" s="44">
        <v>1000</v>
      </c>
    </row>
    <row r="20" spans="1:29" s="19" customFormat="1">
      <c r="A20" s="37"/>
      <c r="B20" s="24" t="s">
        <v>28</v>
      </c>
      <c r="C20" s="34">
        <v>49</v>
      </c>
      <c r="D20" s="23">
        <v>130</v>
      </c>
      <c r="E20" s="33">
        <v>22</v>
      </c>
      <c r="F20" s="23">
        <v>12</v>
      </c>
      <c r="G20" s="23">
        <v>10</v>
      </c>
      <c r="H20" s="23">
        <v>67</v>
      </c>
      <c r="I20" s="35">
        <v>24</v>
      </c>
      <c r="J20" s="34">
        <v>80</v>
      </c>
      <c r="K20" s="23">
        <v>73</v>
      </c>
      <c r="L20" s="23">
        <v>5</v>
      </c>
      <c r="M20" s="23">
        <v>16</v>
      </c>
      <c r="N20" s="35">
        <v>132</v>
      </c>
      <c r="O20" s="34">
        <v>98</v>
      </c>
      <c r="P20" s="23">
        <v>51</v>
      </c>
      <c r="Q20" s="23">
        <v>29</v>
      </c>
      <c r="R20" s="23">
        <v>28</v>
      </c>
      <c r="S20" s="35">
        <v>20</v>
      </c>
      <c r="T20" s="34">
        <v>52</v>
      </c>
      <c r="U20" s="33">
        <v>13</v>
      </c>
      <c r="V20" s="33">
        <v>35</v>
      </c>
      <c r="W20" s="23">
        <v>19</v>
      </c>
      <c r="X20" s="36">
        <v>21</v>
      </c>
      <c r="Y20" s="34">
        <v>82</v>
      </c>
      <c r="Z20" s="33">
        <v>13</v>
      </c>
      <c r="AA20" s="33">
        <v>42</v>
      </c>
      <c r="AB20" s="23">
        <v>72</v>
      </c>
      <c r="AC20" s="36">
        <v>98</v>
      </c>
    </row>
    <row r="21" spans="1:29" s="19" customFormat="1">
      <c r="A21" s="37"/>
      <c r="B21" s="24"/>
      <c r="C21" s="34">
        <v>41</v>
      </c>
      <c r="D21" s="23">
        <v>134</v>
      </c>
      <c r="E21" s="33">
        <v>36</v>
      </c>
      <c r="F21" s="23">
        <v>16</v>
      </c>
      <c r="G21" s="23">
        <v>13</v>
      </c>
      <c r="H21" s="23">
        <v>70</v>
      </c>
      <c r="I21" s="35">
        <v>25</v>
      </c>
      <c r="J21" s="34">
        <v>43</v>
      </c>
      <c r="K21" s="23">
        <v>59</v>
      </c>
      <c r="L21" s="23">
        <v>4</v>
      </c>
      <c r="M21" s="23">
        <v>8</v>
      </c>
      <c r="N21" s="35">
        <v>138</v>
      </c>
      <c r="O21" s="34">
        <v>115</v>
      </c>
      <c r="P21" s="23">
        <v>44</v>
      </c>
      <c r="Q21" s="23">
        <v>43</v>
      </c>
      <c r="R21" s="23">
        <v>42</v>
      </c>
      <c r="S21" s="35">
        <v>20</v>
      </c>
      <c r="T21" s="34">
        <v>48</v>
      </c>
      <c r="U21" s="33">
        <v>7</v>
      </c>
      <c r="V21" s="33">
        <v>27</v>
      </c>
      <c r="W21" s="23">
        <v>29</v>
      </c>
      <c r="X21" s="36">
        <v>27</v>
      </c>
      <c r="Y21" s="34">
        <v>51</v>
      </c>
      <c r="Z21" s="33">
        <v>7</v>
      </c>
      <c r="AA21" s="33">
        <v>48</v>
      </c>
      <c r="AB21" s="23">
        <v>66</v>
      </c>
      <c r="AC21" s="36">
        <v>89</v>
      </c>
    </row>
    <row r="22" spans="1:29" s="19" customFormat="1">
      <c r="A22" s="45"/>
      <c r="B22" s="46"/>
      <c r="C22" s="47">
        <v>35</v>
      </c>
      <c r="D22" s="48">
        <v>171</v>
      </c>
      <c r="E22" s="49">
        <v>46</v>
      </c>
      <c r="F22" s="48">
        <v>10</v>
      </c>
      <c r="G22" s="48">
        <v>5</v>
      </c>
      <c r="H22" s="48">
        <v>59</v>
      </c>
      <c r="I22" s="50">
        <v>21</v>
      </c>
      <c r="J22" s="47">
        <v>73</v>
      </c>
      <c r="K22" s="48">
        <v>72</v>
      </c>
      <c r="L22" s="48">
        <v>6</v>
      </c>
      <c r="M22" s="48">
        <v>13</v>
      </c>
      <c r="N22" s="50">
        <v>116</v>
      </c>
      <c r="O22" s="47">
        <v>99</v>
      </c>
      <c r="P22" s="48">
        <v>40</v>
      </c>
      <c r="Q22" s="48">
        <v>26</v>
      </c>
      <c r="R22" s="48">
        <v>35</v>
      </c>
      <c r="S22" s="50">
        <v>14</v>
      </c>
      <c r="T22" s="47">
        <v>52</v>
      </c>
      <c r="U22" s="49">
        <v>17</v>
      </c>
      <c r="V22" s="49">
        <v>17</v>
      </c>
      <c r="W22" s="48">
        <v>19</v>
      </c>
      <c r="X22" s="51">
        <v>29</v>
      </c>
      <c r="Y22" s="47">
        <v>64</v>
      </c>
      <c r="Z22" s="49">
        <v>8</v>
      </c>
      <c r="AA22" s="49">
        <v>50</v>
      </c>
      <c r="AB22" s="48">
        <v>73</v>
      </c>
      <c r="AC22" s="51">
        <v>86</v>
      </c>
    </row>
    <row r="23" spans="1:29" s="19" customFormat="1">
      <c r="C23" s="34"/>
      <c r="D23" s="23"/>
      <c r="E23" s="23"/>
      <c r="F23" s="23"/>
      <c r="G23" s="23"/>
      <c r="H23" s="23"/>
      <c r="I23" s="36"/>
      <c r="J23" s="34"/>
      <c r="K23" s="23"/>
      <c r="L23" s="23"/>
      <c r="M23" s="23"/>
      <c r="N23" s="36"/>
      <c r="O23" s="34"/>
      <c r="P23" s="23"/>
      <c r="Q23" s="23"/>
      <c r="R23" s="23"/>
      <c r="S23" s="36"/>
      <c r="T23" s="34"/>
      <c r="U23" s="23"/>
      <c r="V23" s="23"/>
      <c r="W23" s="23"/>
      <c r="X23" s="36"/>
      <c r="Y23" s="34"/>
      <c r="Z23" s="23"/>
      <c r="AA23" s="23"/>
      <c r="AB23" s="23"/>
      <c r="AC23" s="36"/>
    </row>
    <row r="24" spans="1:29">
      <c r="A24" s="57" t="s">
        <v>4</v>
      </c>
      <c r="B24" s="39" t="s">
        <v>25</v>
      </c>
      <c r="C24" s="40">
        <f>(AVERAGE(C5:C7)/0.01)*C4</f>
        <v>386666666.66666663</v>
      </c>
      <c r="D24" s="41">
        <f t="shared" ref="D24:AC24" si="0">(AVERAGE(D5:D7)/0.01)*D4</f>
        <v>273333333.33333331</v>
      </c>
      <c r="E24" s="41">
        <f t="shared" si="0"/>
        <v>240000000</v>
      </c>
      <c r="F24" s="41">
        <f t="shared" si="0"/>
        <v>246666666.66666666</v>
      </c>
      <c r="G24" s="41">
        <f t="shared" si="0"/>
        <v>113333333.33333333</v>
      </c>
      <c r="H24" s="41">
        <f t="shared" si="0"/>
        <v>143333333.33333331</v>
      </c>
      <c r="I24" s="44">
        <f t="shared" ref="I24" si="1">(AVERAGE(I5:I7)/0.01)*I4</f>
        <v>210000000</v>
      </c>
      <c r="J24" s="40">
        <f t="shared" si="0"/>
        <v>223333333.33333331</v>
      </c>
      <c r="K24" s="41">
        <f t="shared" si="0"/>
        <v>450000000</v>
      </c>
      <c r="L24" s="41">
        <f t="shared" si="0"/>
        <v>96666666.666666657</v>
      </c>
      <c r="M24" s="41">
        <f t="shared" si="0"/>
        <v>153333333.33333331</v>
      </c>
      <c r="N24" s="44">
        <f t="shared" si="0"/>
        <v>220000000</v>
      </c>
      <c r="O24" s="40">
        <f t="shared" si="0"/>
        <v>270000000</v>
      </c>
      <c r="P24" s="41">
        <f t="shared" si="0"/>
        <v>180000000</v>
      </c>
      <c r="Q24" s="41">
        <f t="shared" si="0"/>
        <v>203333333.33333331</v>
      </c>
      <c r="R24" s="41">
        <f t="shared" si="0"/>
        <v>230000000</v>
      </c>
      <c r="S24" s="44">
        <f t="shared" si="0"/>
        <v>233333333.33333331</v>
      </c>
      <c r="T24" s="40">
        <f t="shared" si="0"/>
        <v>256666666.66666666</v>
      </c>
      <c r="U24" s="41">
        <f t="shared" si="0"/>
        <v>163333333.33333331</v>
      </c>
      <c r="V24" s="41">
        <f t="shared" si="0"/>
        <v>233333333.33333331</v>
      </c>
      <c r="W24" s="41">
        <f t="shared" si="0"/>
        <v>223333333.33333331</v>
      </c>
      <c r="X24" s="44">
        <f t="shared" si="0"/>
        <v>123333333.33333333</v>
      </c>
      <c r="Y24" s="40">
        <f t="shared" si="0"/>
        <v>316666666.66666663</v>
      </c>
      <c r="Z24" s="41">
        <f t="shared" si="0"/>
        <v>263333333.33333331</v>
      </c>
      <c r="AA24" s="41">
        <f t="shared" si="0"/>
        <v>263333333.33333331</v>
      </c>
      <c r="AB24" s="41">
        <f t="shared" si="0"/>
        <v>173333333.33333331</v>
      </c>
      <c r="AC24" s="44">
        <f t="shared" si="0"/>
        <v>163333333.33333331</v>
      </c>
    </row>
    <row r="25" spans="1:29">
      <c r="A25" s="52"/>
      <c r="B25" s="23" t="s">
        <v>23</v>
      </c>
      <c r="C25" s="29">
        <f>(AVERAGE(C10:C12)/0.01)*C9</f>
        <v>673333333.33333325</v>
      </c>
      <c r="D25" s="30">
        <f t="shared" ref="D25:AB25" si="2">(AVERAGE(D10:D12)/0.01)*D9</f>
        <v>680000000</v>
      </c>
      <c r="E25" s="30">
        <f t="shared" si="2"/>
        <v>496666666.66666663</v>
      </c>
      <c r="F25" s="30">
        <f t="shared" si="2"/>
        <v>220000000</v>
      </c>
      <c r="G25" s="30">
        <f t="shared" si="2"/>
        <v>206666666.66666666</v>
      </c>
      <c r="H25" s="30">
        <f t="shared" si="2"/>
        <v>236666666.66666666</v>
      </c>
      <c r="I25" s="32">
        <f t="shared" ref="I25" si="3">(AVERAGE(I10:I12)/0.01)*I9</f>
        <v>173333333.33333331</v>
      </c>
      <c r="J25" s="29">
        <f t="shared" si="2"/>
        <v>616666666.66666663</v>
      </c>
      <c r="K25" s="30">
        <f t="shared" si="2"/>
        <v>626666666.66666663</v>
      </c>
      <c r="L25" s="30">
        <f t="shared" si="2"/>
        <v>130000000</v>
      </c>
      <c r="M25" s="30">
        <f t="shared" si="2"/>
        <v>246666666.66666666</v>
      </c>
      <c r="N25" s="32">
        <f t="shared" si="2"/>
        <v>270000000</v>
      </c>
      <c r="O25" s="29">
        <f t="shared" si="2"/>
        <v>736666666.66666675</v>
      </c>
      <c r="P25" s="30">
        <f t="shared" si="2"/>
        <v>373333333.33333337</v>
      </c>
      <c r="Q25" s="30">
        <f t="shared" si="2"/>
        <v>500000000</v>
      </c>
      <c r="R25" s="30">
        <f t="shared" si="2"/>
        <v>283333333.33333331</v>
      </c>
      <c r="S25" s="32">
        <f t="shared" si="2"/>
        <v>216666666.66666666</v>
      </c>
      <c r="T25" s="29">
        <f t="shared" si="2"/>
        <v>573333333.33333325</v>
      </c>
      <c r="U25" s="30">
        <f t="shared" si="2"/>
        <v>303333333.33333331</v>
      </c>
      <c r="V25" s="30">
        <f t="shared" si="2"/>
        <v>210000000</v>
      </c>
      <c r="W25" s="30">
        <f t="shared" si="2"/>
        <v>246666666.66666666</v>
      </c>
      <c r="X25" s="32">
        <f t="shared" si="2"/>
        <v>246666666.66666666</v>
      </c>
      <c r="Y25" s="29">
        <f t="shared" si="2"/>
        <v>530000000</v>
      </c>
      <c r="Z25" s="30">
        <f t="shared" si="2"/>
        <v>450000000</v>
      </c>
      <c r="AA25" s="30">
        <f t="shared" si="2"/>
        <v>206666666.66666666</v>
      </c>
      <c r="AB25" s="30">
        <f t="shared" si="2"/>
        <v>280000000</v>
      </c>
      <c r="AC25" s="32">
        <f>(AVERAGE(AC10:AC12)/0.01)*AC9</f>
        <v>290000000</v>
      </c>
    </row>
    <row r="26" spans="1:29">
      <c r="A26" s="52"/>
      <c r="B26" s="23" t="s">
        <v>24</v>
      </c>
      <c r="C26" s="29">
        <f>(AVERAGE(C15:C17)/0.01)*C14</f>
        <v>41666666.666666664</v>
      </c>
      <c r="D26" s="30">
        <f t="shared" ref="D26:AB26" si="4">(AVERAGE(D15:D17)/0.01)*D14</f>
        <v>31000000</v>
      </c>
      <c r="E26" s="30">
        <f t="shared" si="4"/>
        <v>15666666.666666666</v>
      </c>
      <c r="F26" s="30">
        <f t="shared" si="4"/>
        <v>13000000</v>
      </c>
      <c r="G26" s="30">
        <f t="shared" si="4"/>
        <v>14333333.333333332</v>
      </c>
      <c r="H26" s="30">
        <f t="shared" si="4"/>
        <v>7000000</v>
      </c>
      <c r="I26" s="32">
        <f t="shared" ref="I26" si="5">(AVERAGE(I15:I17)/0.01)*I14</f>
        <v>22000000</v>
      </c>
      <c r="J26" s="29">
        <f t="shared" si="4"/>
        <v>14000000</v>
      </c>
      <c r="K26" s="30">
        <f t="shared" si="4"/>
        <v>31333333.333333332</v>
      </c>
      <c r="L26" s="30">
        <f t="shared" si="4"/>
        <v>8666666.666666666</v>
      </c>
      <c r="M26" s="30">
        <f t="shared" si="4"/>
        <v>15333333.333333332</v>
      </c>
      <c r="N26" s="32">
        <f t="shared" si="4"/>
        <v>39666666.666666664</v>
      </c>
      <c r="O26" s="29">
        <f t="shared" si="4"/>
        <v>14333333.333333332</v>
      </c>
      <c r="P26" s="30">
        <f t="shared" si="4"/>
        <v>37000000</v>
      </c>
      <c r="Q26" s="30">
        <f t="shared" si="4"/>
        <v>25333333.333333332</v>
      </c>
      <c r="R26" s="30">
        <f t="shared" si="4"/>
        <v>26000000</v>
      </c>
      <c r="S26" s="32">
        <f t="shared" si="4"/>
        <v>29000000</v>
      </c>
      <c r="T26" s="29">
        <f t="shared" si="4"/>
        <v>58000000</v>
      </c>
      <c r="U26" s="30">
        <f t="shared" si="4"/>
        <v>143333333.33333331</v>
      </c>
      <c r="V26" s="30">
        <f t="shared" si="4"/>
        <v>55666666.666666664</v>
      </c>
      <c r="W26" s="30">
        <f t="shared" si="4"/>
        <v>35666666.666666664</v>
      </c>
      <c r="X26" s="32">
        <f t="shared" si="4"/>
        <v>30000000</v>
      </c>
      <c r="Y26" s="29">
        <f t="shared" si="4"/>
        <v>46000000</v>
      </c>
      <c r="Z26" s="30">
        <f t="shared" si="4"/>
        <v>78666666.666666672</v>
      </c>
      <c r="AA26" s="30">
        <f t="shared" si="4"/>
        <v>68333333.333333328</v>
      </c>
      <c r="AB26" s="30">
        <f t="shared" si="4"/>
        <v>49000000</v>
      </c>
      <c r="AC26" s="32">
        <f>(AVERAGE(AC15:AC17)/0.01)*AC14</f>
        <v>52000000</v>
      </c>
    </row>
    <row r="27" spans="1:29">
      <c r="A27" s="53"/>
      <c r="B27" s="48" t="s">
        <v>27</v>
      </c>
      <c r="C27" s="54">
        <f>(AVERAGE(C20:C22)/0.01)*C19</f>
        <v>416666.66666666663</v>
      </c>
      <c r="D27" s="55">
        <f t="shared" ref="D27:AB27" si="6">(AVERAGE(D20:D22)/0.01)*D19</f>
        <v>14500000</v>
      </c>
      <c r="E27" s="55">
        <f t="shared" si="6"/>
        <v>3466666.6666666665</v>
      </c>
      <c r="F27" s="55">
        <f t="shared" si="6"/>
        <v>126666.66666666666</v>
      </c>
      <c r="G27" s="55">
        <f t="shared" si="6"/>
        <v>93333.333333333343</v>
      </c>
      <c r="H27" s="55">
        <f t="shared" si="6"/>
        <v>65333.333333333328</v>
      </c>
      <c r="I27" s="56">
        <f t="shared" ref="I27" si="7">(AVERAGE(I20:I22)/0.01)*I19</f>
        <v>23333.333333333328</v>
      </c>
      <c r="J27" s="54">
        <f t="shared" si="6"/>
        <v>653333.33333333326</v>
      </c>
      <c r="K27" s="55">
        <f t="shared" si="6"/>
        <v>6800000</v>
      </c>
      <c r="L27" s="55">
        <f t="shared" si="6"/>
        <v>50000</v>
      </c>
      <c r="M27" s="55">
        <f t="shared" si="6"/>
        <v>123333.33333333333</v>
      </c>
      <c r="N27" s="56">
        <f t="shared" si="6"/>
        <v>128666.66666666666</v>
      </c>
      <c r="O27" s="54">
        <f t="shared" si="6"/>
        <v>1040000</v>
      </c>
      <c r="P27" s="55">
        <f t="shared" si="6"/>
        <v>45000</v>
      </c>
      <c r="Q27" s="55">
        <f t="shared" si="6"/>
        <v>32666.666666666664</v>
      </c>
      <c r="R27" s="55">
        <f t="shared" si="6"/>
        <v>35000</v>
      </c>
      <c r="S27" s="56">
        <f t="shared" si="6"/>
        <v>180000</v>
      </c>
      <c r="T27" s="54">
        <f t="shared" si="6"/>
        <v>50666666.666666664</v>
      </c>
      <c r="U27" s="55">
        <f t="shared" si="6"/>
        <v>123333333.33333333</v>
      </c>
      <c r="V27" s="55">
        <f>(AVERAGE(V20:V22)/0.01)*V19</f>
        <v>2633333.333333333</v>
      </c>
      <c r="W27" s="55">
        <f t="shared" si="6"/>
        <v>2233333.333333333</v>
      </c>
      <c r="X27" s="56">
        <f t="shared" si="6"/>
        <v>2566666.6666666665</v>
      </c>
      <c r="Y27" s="54">
        <f t="shared" si="6"/>
        <v>65666666.666666672</v>
      </c>
      <c r="Z27" s="55">
        <f t="shared" si="6"/>
        <v>93333333.333333343</v>
      </c>
      <c r="AA27" s="55">
        <f t="shared" si="6"/>
        <v>4666666.666666666</v>
      </c>
      <c r="AB27" s="55">
        <f t="shared" si="6"/>
        <v>7033333.333333333</v>
      </c>
      <c r="AC27" s="56">
        <f>(AVERAGE(AC20:AC22)/0.01)*AC19</f>
        <v>9100000</v>
      </c>
    </row>
    <row r="28" spans="1:29">
      <c r="C28" s="34"/>
      <c r="D28" s="23"/>
      <c r="E28" s="23"/>
      <c r="F28" s="23"/>
      <c r="G28" s="23"/>
      <c r="H28" s="23"/>
      <c r="I28" s="36"/>
      <c r="J28" s="34"/>
      <c r="K28" s="23"/>
      <c r="L28" s="23"/>
      <c r="M28" s="23"/>
      <c r="N28" s="36"/>
      <c r="O28" s="34"/>
      <c r="P28" s="23"/>
      <c r="Q28" s="23"/>
      <c r="R28" s="23"/>
      <c r="S28" s="31"/>
      <c r="T28" s="34"/>
      <c r="U28" s="23"/>
      <c r="V28" s="23"/>
      <c r="W28" s="23"/>
      <c r="X28" s="36"/>
      <c r="Y28" s="34"/>
      <c r="Z28" s="23"/>
      <c r="AA28" s="23"/>
      <c r="AB28" s="23"/>
      <c r="AC28" s="36"/>
    </row>
    <row r="29" spans="1:29">
      <c r="A29" s="57" t="s">
        <v>5</v>
      </c>
      <c r="B29" s="39" t="s">
        <v>30</v>
      </c>
      <c r="C29" s="40">
        <f>C26/C24</f>
        <v>0.10775862068965518</v>
      </c>
      <c r="D29" s="41">
        <f t="shared" ref="D29:AC29" si="8">D26/D24</f>
        <v>0.11341463414634147</v>
      </c>
      <c r="E29" s="41">
        <f t="shared" si="8"/>
        <v>6.5277777777777782E-2</v>
      </c>
      <c r="F29" s="41">
        <f t="shared" si="8"/>
        <v>5.2702702702702706E-2</v>
      </c>
      <c r="G29" s="41">
        <f t="shared" si="8"/>
        <v>0.12647058823529411</v>
      </c>
      <c r="H29" s="41">
        <f t="shared" si="8"/>
        <v>4.8837209302325588E-2</v>
      </c>
      <c r="I29" s="44">
        <f t="shared" ref="I29" si="9">I26/I24</f>
        <v>0.10476190476190476</v>
      </c>
      <c r="J29" s="40">
        <f t="shared" si="8"/>
        <v>6.2686567164179113E-2</v>
      </c>
      <c r="K29" s="41">
        <f t="shared" si="8"/>
        <v>6.9629629629629625E-2</v>
      </c>
      <c r="L29" s="41">
        <f t="shared" si="8"/>
        <v>8.9655172413793102E-2</v>
      </c>
      <c r="M29" s="41">
        <f t="shared" si="8"/>
        <v>0.1</v>
      </c>
      <c r="N29" s="44">
        <f t="shared" si="8"/>
        <v>0.1803030303030303</v>
      </c>
      <c r="O29" s="40">
        <f t="shared" si="8"/>
        <v>5.3086419753086415E-2</v>
      </c>
      <c r="P29" s="41">
        <f t="shared" si="8"/>
        <v>0.20555555555555555</v>
      </c>
      <c r="Q29" s="41">
        <f t="shared" si="8"/>
        <v>0.12459016393442623</v>
      </c>
      <c r="R29" s="41">
        <f t="shared" si="8"/>
        <v>0.11304347826086956</v>
      </c>
      <c r="S29" s="44">
        <f t="shared" si="8"/>
        <v>0.12428571428571429</v>
      </c>
      <c r="T29" s="40">
        <f t="shared" si="8"/>
        <v>0.22597402597402599</v>
      </c>
      <c r="U29" s="41">
        <f t="shared" si="8"/>
        <v>0.87755102040816324</v>
      </c>
      <c r="V29" s="41">
        <f t="shared" si="8"/>
        <v>0.23857142857142857</v>
      </c>
      <c r="W29" s="41">
        <f t="shared" si="8"/>
        <v>0.15970149253731344</v>
      </c>
      <c r="X29" s="44">
        <f t="shared" si="8"/>
        <v>0.24324324324324326</v>
      </c>
      <c r="Y29" s="40">
        <f t="shared" si="8"/>
        <v>0.14526315789473687</v>
      </c>
      <c r="Z29" s="41">
        <f t="shared" si="8"/>
        <v>0.29873417721518991</v>
      </c>
      <c r="AA29" s="41">
        <f t="shared" si="8"/>
        <v>0.25949367088607594</v>
      </c>
      <c r="AB29" s="41">
        <f t="shared" si="8"/>
        <v>0.28269230769230774</v>
      </c>
      <c r="AC29" s="44">
        <f t="shared" si="8"/>
        <v>0.31836734693877555</v>
      </c>
    </row>
    <row r="30" spans="1:29">
      <c r="A30" s="53"/>
      <c r="B30" s="48" t="s">
        <v>31</v>
      </c>
      <c r="C30" s="54">
        <f>C27/C25</f>
        <v>6.1881188118811882E-4</v>
      </c>
      <c r="D30" s="55">
        <f t="shared" ref="D30:AC30" si="10">D27/D25</f>
        <v>2.1323529411764706E-2</v>
      </c>
      <c r="E30" s="55">
        <f t="shared" si="10"/>
        <v>6.9798657718120804E-3</v>
      </c>
      <c r="F30" s="55">
        <f t="shared" si="10"/>
        <v>5.7575757575757571E-4</v>
      </c>
      <c r="G30" s="55">
        <f t="shared" si="10"/>
        <v>4.5161290322580654E-4</v>
      </c>
      <c r="H30" s="55">
        <f t="shared" si="10"/>
        <v>2.7605633802816899E-4</v>
      </c>
      <c r="I30" s="56">
        <f t="shared" ref="I30" si="11">I27/I25</f>
        <v>1.3461538461538461E-4</v>
      </c>
      <c r="J30" s="54">
        <f t="shared" si="10"/>
        <v>1.0594594594594594E-3</v>
      </c>
      <c r="K30" s="55">
        <f t="shared" si="10"/>
        <v>1.0851063829787235E-2</v>
      </c>
      <c r="L30" s="55">
        <f t="shared" si="10"/>
        <v>3.8461538461538462E-4</v>
      </c>
      <c r="M30" s="55">
        <f t="shared" si="10"/>
        <v>5.0000000000000001E-4</v>
      </c>
      <c r="N30" s="56">
        <f t="shared" si="10"/>
        <v>4.7654320987654318E-4</v>
      </c>
      <c r="O30" s="54">
        <f t="shared" si="10"/>
        <v>1.4117647058823528E-3</v>
      </c>
      <c r="P30" s="55">
        <f t="shared" si="10"/>
        <v>1.2053571428571427E-4</v>
      </c>
      <c r="Q30" s="55">
        <f t="shared" si="10"/>
        <v>6.5333333333333327E-5</v>
      </c>
      <c r="R30" s="55">
        <f t="shared" si="10"/>
        <v>1.235294117647059E-4</v>
      </c>
      <c r="S30" s="56">
        <f t="shared" si="10"/>
        <v>8.3076923076923085E-4</v>
      </c>
      <c r="T30" s="54">
        <f t="shared" si="10"/>
        <v>8.8372093023255827E-2</v>
      </c>
      <c r="U30" s="55">
        <f t="shared" si="10"/>
        <v>0.40659340659340659</v>
      </c>
      <c r="V30" s="55">
        <f>V27/V25</f>
        <v>1.2539682539682538E-2</v>
      </c>
      <c r="W30" s="55">
        <f t="shared" si="10"/>
        <v>9.0540540540540535E-3</v>
      </c>
      <c r="X30" s="56">
        <f t="shared" si="10"/>
        <v>1.0405405405405405E-2</v>
      </c>
      <c r="Y30" s="54">
        <f t="shared" si="10"/>
        <v>0.1238993710691824</v>
      </c>
      <c r="Z30" s="55">
        <f t="shared" si="10"/>
        <v>0.20740740740740743</v>
      </c>
      <c r="AA30" s="55">
        <f t="shared" si="10"/>
        <v>2.2580645161290321E-2</v>
      </c>
      <c r="AB30" s="55">
        <f t="shared" si="10"/>
        <v>2.5119047619047617E-2</v>
      </c>
      <c r="AC30" s="56">
        <f t="shared" si="10"/>
        <v>3.1379310344827584E-2</v>
      </c>
    </row>
    <row r="31" spans="1:29">
      <c r="S31" s="1"/>
    </row>
    <row r="32" spans="1:29">
      <c r="S32" s="1"/>
    </row>
    <row r="33" spans="19:19">
      <c r="S33" s="2"/>
    </row>
    <row r="34" spans="19:19">
      <c r="S34" s="1"/>
    </row>
    <row r="35" spans="19:19">
      <c r="S35" s="1"/>
    </row>
    <row r="36" spans="19:19">
      <c r="S36" s="33"/>
    </row>
  </sheetData>
  <mergeCells count="15">
    <mergeCell ref="A24:A27"/>
    <mergeCell ref="A29:A30"/>
    <mergeCell ref="Y2:AC2"/>
    <mergeCell ref="B5:B7"/>
    <mergeCell ref="B10:B12"/>
    <mergeCell ref="B15:B17"/>
    <mergeCell ref="B20:B22"/>
    <mergeCell ref="A4:A7"/>
    <mergeCell ref="A9:A12"/>
    <mergeCell ref="A14:A17"/>
    <mergeCell ref="A19:A22"/>
    <mergeCell ref="C2:I2"/>
    <mergeCell ref="J2:N2"/>
    <mergeCell ref="O2:S2"/>
    <mergeCell ref="T2:X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Fig1A</vt:lpstr>
      <vt:lpstr>Fig1B</vt:lpstr>
      <vt:lpstr>Fig1C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Hu</dc:creator>
  <cp:lastModifiedBy>Linda Hu</cp:lastModifiedBy>
  <dcterms:created xsi:type="dcterms:W3CDTF">2025-07-24T19:07:52Z</dcterms:created>
  <dcterms:modified xsi:type="dcterms:W3CDTF">2025-07-24T21:42:12Z</dcterms:modified>
</cp:coreProperties>
</file>