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66925"/>
  <xr:revisionPtr revIDLastSave="0" documentId="8_{AC77F1AE-8D79-49FD-833F-32EC53A6F5A5}" xr6:coauthVersionLast="47" xr6:coauthVersionMax="47" xr10:uidLastSave="{00000000-0000-0000-0000-000000000000}"/>
  <bookViews>
    <workbookView xWindow="240" yWindow="105" windowWidth="14805" windowHeight="8010" activeTab="4" xr2:uid="{00000000-000D-0000-FFFF-FFFF00000000}"/>
  </bookViews>
  <sheets>
    <sheet name="5.23.25" sheetId="2" r:id="rId1"/>
    <sheet name="9.18.25" sheetId="1" r:id="rId2"/>
    <sheet name="2.5.26" sheetId="3" r:id="rId3"/>
    <sheet name="Sheet1" sheetId="4" r:id="rId4"/>
    <sheet name="7.31.25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45" i="5" l="1"/>
  <c r="I45" i="5"/>
  <c r="J39" i="5"/>
  <c r="I39" i="5"/>
  <c r="J36" i="5"/>
  <c r="I36" i="5"/>
  <c r="H28" i="5"/>
  <c r="H27" i="5"/>
  <c r="H26" i="5"/>
  <c r="H22" i="5"/>
  <c r="H21" i="5"/>
  <c r="H20" i="5"/>
  <c r="H19" i="5"/>
  <c r="H18" i="5"/>
  <c r="H17" i="5"/>
  <c r="H115" i="3"/>
  <c r="H114" i="3"/>
  <c r="H113" i="3"/>
  <c r="H112" i="3"/>
  <c r="H111" i="3"/>
  <c r="H110" i="3"/>
  <c r="H109" i="3"/>
  <c r="H108" i="3"/>
  <c r="H107" i="3"/>
  <c r="H106" i="3"/>
  <c r="H105" i="3"/>
  <c r="H104" i="3"/>
  <c r="H47" i="3"/>
  <c r="H46" i="3"/>
  <c r="H45" i="3"/>
  <c r="H44" i="3"/>
  <c r="H43" i="3"/>
  <c r="H42" i="3"/>
  <c r="H41" i="3"/>
  <c r="H40" i="3"/>
  <c r="H39" i="3"/>
  <c r="H38" i="3"/>
  <c r="H37" i="3"/>
  <c r="H36" i="3"/>
  <c r="H28" i="3"/>
  <c r="H27" i="3"/>
  <c r="H26" i="3"/>
  <c r="H25" i="3"/>
  <c r="H24" i="3"/>
  <c r="H23" i="3"/>
  <c r="H22" i="3"/>
  <c r="H21" i="3"/>
  <c r="H20" i="3"/>
  <c r="H19" i="3"/>
  <c r="H18" i="3"/>
  <c r="H17" i="3"/>
  <c r="I76" i="2"/>
  <c r="I75" i="2"/>
  <c r="I74" i="2"/>
  <c r="I73" i="2"/>
  <c r="I72" i="2"/>
  <c r="I71" i="2"/>
  <c r="J45" i="2"/>
  <c r="I45" i="2"/>
  <c r="J39" i="2"/>
  <c r="I39" i="2"/>
  <c r="J36" i="2"/>
  <c r="I36" i="2"/>
  <c r="H28" i="2"/>
  <c r="H27" i="2"/>
  <c r="H26" i="2"/>
  <c r="H22" i="2"/>
  <c r="H21" i="2"/>
  <c r="H20" i="2"/>
  <c r="H19" i="2"/>
  <c r="H18" i="2"/>
  <c r="H17" i="2"/>
  <c r="L15" i="1"/>
  <c r="L14" i="1"/>
  <c r="K15" i="1"/>
  <c r="K14" i="1"/>
  <c r="K13" i="1"/>
  <c r="K10" i="1"/>
  <c r="H15" i="1"/>
  <c r="H14" i="1"/>
  <c r="H13" i="1"/>
  <c r="H12" i="1"/>
  <c r="H11" i="1"/>
  <c r="H10" i="1"/>
  <c r="H5" i="1"/>
  <c r="H6" i="1"/>
  <c r="H7" i="1"/>
  <c r="H3" i="1"/>
  <c r="H4" i="1"/>
  <c r="H2" i="1"/>
  <c r="J5" i="1"/>
  <c r="I5" i="1"/>
  <c r="J17" i="5" l="1"/>
  <c r="I17" i="5"/>
  <c r="J20" i="5"/>
  <c r="I20" i="5"/>
  <c r="J26" i="5"/>
  <c r="I26" i="5"/>
  <c r="K36" i="5"/>
  <c r="J17" i="3"/>
  <c r="I17" i="3"/>
  <c r="J20" i="3"/>
  <c r="I20" i="3"/>
  <c r="J23" i="3"/>
  <c r="I23" i="3"/>
  <c r="J26" i="3"/>
  <c r="I26" i="3"/>
  <c r="O36" i="3"/>
  <c r="J36" i="3"/>
  <c r="I36" i="3"/>
  <c r="K36" i="3" s="1"/>
  <c r="O37" i="3"/>
  <c r="O38" i="3"/>
  <c r="K39" i="3"/>
  <c r="L39" i="3" s="1"/>
  <c r="M39" i="3" s="1"/>
  <c r="I39" i="3"/>
  <c r="J39" i="3" s="1"/>
  <c r="K40" i="3"/>
  <c r="L40" i="3" s="1"/>
  <c r="M40" i="3" s="1"/>
  <c r="K41" i="3"/>
  <c r="L41" i="3" s="1"/>
  <c r="M41" i="3" s="1"/>
  <c r="O42" i="3"/>
  <c r="K42" i="3"/>
  <c r="L42" i="3" s="1"/>
  <c r="M42" i="3" s="1"/>
  <c r="I42" i="3"/>
  <c r="J42" i="3" s="1"/>
  <c r="O43" i="3"/>
  <c r="K43" i="3"/>
  <c r="L43" i="3" s="1"/>
  <c r="M43" i="3" s="1"/>
  <c r="O44" i="3"/>
  <c r="K44" i="3"/>
  <c r="L44" i="3" s="1"/>
  <c r="M44" i="3" s="1"/>
  <c r="K45" i="3"/>
  <c r="L45" i="3" s="1"/>
  <c r="M45" i="3" s="1"/>
  <c r="I45" i="3"/>
  <c r="J45" i="3" s="1"/>
  <c r="K46" i="3"/>
  <c r="L46" i="3" s="1"/>
  <c r="M46" i="3" s="1"/>
  <c r="K47" i="3"/>
  <c r="L47" i="3" s="1"/>
  <c r="M47" i="3" s="1"/>
  <c r="O104" i="3"/>
  <c r="J104" i="3"/>
  <c r="I104" i="3"/>
  <c r="K104" i="3" s="1"/>
  <c r="O105" i="3"/>
  <c r="O106" i="3"/>
  <c r="K107" i="3"/>
  <c r="L107" i="3" s="1"/>
  <c r="M107" i="3" s="1"/>
  <c r="J107" i="3"/>
  <c r="I107" i="3"/>
  <c r="K108" i="3"/>
  <c r="L108" i="3" s="1"/>
  <c r="M108" i="3" s="1"/>
  <c r="K109" i="3"/>
  <c r="L109" i="3" s="1"/>
  <c r="M109" i="3" s="1"/>
  <c r="O110" i="3"/>
  <c r="K110" i="3"/>
  <c r="L110" i="3" s="1"/>
  <c r="M110" i="3" s="1"/>
  <c r="J110" i="3"/>
  <c r="I110" i="3"/>
  <c r="O111" i="3"/>
  <c r="K111" i="3"/>
  <c r="L111" i="3" s="1"/>
  <c r="M111" i="3" s="1"/>
  <c r="O112" i="3"/>
  <c r="K112" i="3"/>
  <c r="L112" i="3" s="1"/>
  <c r="M112" i="3" s="1"/>
  <c r="K113" i="3"/>
  <c r="L113" i="3" s="1"/>
  <c r="M113" i="3" s="1"/>
  <c r="J113" i="3"/>
  <c r="I113" i="3"/>
  <c r="K114" i="3"/>
  <c r="L114" i="3" s="1"/>
  <c r="M114" i="3" s="1"/>
  <c r="K115" i="3"/>
  <c r="L115" i="3" s="1"/>
  <c r="M115" i="3" s="1"/>
  <c r="J17" i="2"/>
  <c r="I17" i="2"/>
  <c r="J20" i="2"/>
  <c r="I20" i="2"/>
  <c r="J26" i="2"/>
  <c r="I26" i="2"/>
  <c r="K36" i="2"/>
  <c r="P71" i="2"/>
  <c r="K71" i="2"/>
  <c r="J71" i="2"/>
  <c r="L71" i="2" s="1"/>
  <c r="P72" i="2"/>
  <c r="P73" i="2"/>
  <c r="L74" i="2"/>
  <c r="M74" i="2" s="1"/>
  <c r="N74" i="2" s="1"/>
  <c r="K74" i="2"/>
  <c r="J74" i="2"/>
  <c r="L75" i="2"/>
  <c r="M75" i="2" s="1"/>
  <c r="N75" i="2" s="1"/>
  <c r="L76" i="2"/>
  <c r="M76" i="2" s="1"/>
  <c r="N76" i="2" s="1"/>
  <c r="J10" i="1"/>
  <c r="I10" i="1"/>
  <c r="L13" i="1"/>
  <c r="M13" i="1" s="1"/>
  <c r="J13" i="1"/>
  <c r="I13" i="1"/>
  <c r="M14" i="1"/>
  <c r="M15" i="1"/>
  <c r="J2" i="1"/>
  <c r="I2" i="1"/>
  <c r="L5" i="1"/>
  <c r="M5" i="1" s="1"/>
  <c r="K47" i="5" l="1"/>
  <c r="L47" i="5" s="1"/>
  <c r="M47" i="5" s="1"/>
  <c r="K46" i="5"/>
  <c r="L46" i="5" s="1"/>
  <c r="M46" i="5" s="1"/>
  <c r="K45" i="5"/>
  <c r="L45" i="5" s="1"/>
  <c r="M45" i="5" s="1"/>
  <c r="K41" i="5"/>
  <c r="L41" i="5" s="1"/>
  <c r="M41" i="5" s="1"/>
  <c r="K40" i="5"/>
  <c r="L40" i="5" s="1"/>
  <c r="M40" i="5" s="1"/>
  <c r="K39" i="5"/>
  <c r="L39" i="5" s="1"/>
  <c r="M39" i="5" s="1"/>
  <c r="L20" i="5"/>
  <c r="M20" i="5" s="1"/>
  <c r="O38" i="5"/>
  <c r="O37" i="5"/>
  <c r="O36" i="5"/>
  <c r="L20" i="3"/>
  <c r="M20" i="3" s="1"/>
  <c r="K47" i="2"/>
  <c r="L47" i="2" s="1"/>
  <c r="M47" i="2" s="1"/>
  <c r="K46" i="2"/>
  <c r="L46" i="2" s="1"/>
  <c r="M46" i="2" s="1"/>
  <c r="K45" i="2"/>
  <c r="L45" i="2" s="1"/>
  <c r="M45" i="2" s="1"/>
  <c r="K41" i="2"/>
  <c r="L41" i="2" s="1"/>
  <c r="M41" i="2" s="1"/>
  <c r="K40" i="2"/>
  <c r="L40" i="2" s="1"/>
  <c r="M40" i="2" s="1"/>
  <c r="K39" i="2"/>
  <c r="L39" i="2" s="1"/>
  <c r="M39" i="2" s="1"/>
  <c r="L20" i="2"/>
  <c r="M20" i="2" s="1"/>
  <c r="O38" i="2"/>
  <c r="O37" i="2"/>
  <c r="O36" i="2"/>
</calcChain>
</file>

<file path=xl/sharedStrings.xml><?xml version="1.0" encoding="utf-8"?>
<sst xmlns="http://schemas.openxmlformats.org/spreadsheetml/2006/main" count="289" uniqueCount="40">
  <si>
    <t>Well</t>
  </si>
  <si>
    <t>Fluorescent Marker</t>
  </si>
  <si>
    <t>Target Gene</t>
  </si>
  <si>
    <t>Content Classification</t>
  </si>
  <si>
    <t>Sample</t>
  </si>
  <si>
    <t>Unadjusted Cq</t>
  </si>
  <si>
    <t>Primer Efficiency</t>
  </si>
  <si>
    <t>Adjusted Cq</t>
  </si>
  <si>
    <t>Average Adj. Cq</t>
  </si>
  <si>
    <t>StDev. Adj Cq</t>
  </si>
  <si>
    <t>Average ΔCt</t>
  </si>
  <si>
    <t>ΔΔCt</t>
  </si>
  <si>
    <t>Fc</t>
  </si>
  <si>
    <t>Average Fc</t>
  </si>
  <si>
    <t>StDev Fc</t>
  </si>
  <si>
    <t>Experimentals</t>
  </si>
  <si>
    <t>gyrB</t>
  </si>
  <si>
    <t>C01</t>
  </si>
  <si>
    <t>SYBR</t>
  </si>
  <si>
    <t>WT</t>
  </si>
  <si>
    <t>C02</t>
  </si>
  <si>
    <t>C03</t>
  </si>
  <si>
    <t>C04</t>
  </si>
  <si>
    <t>cas2</t>
  </si>
  <si>
    <t>C05</t>
  </si>
  <si>
    <t>C06</t>
  </si>
  <si>
    <t>Phasin</t>
  </si>
  <si>
    <t>hspc2</t>
  </si>
  <si>
    <t>D01</t>
  </si>
  <si>
    <t>D02</t>
  </si>
  <si>
    <t>D03</t>
  </si>
  <si>
    <t>D04</t>
  </si>
  <si>
    <t>D05</t>
  </si>
  <si>
    <t>D06</t>
  </si>
  <si>
    <t>01665</t>
  </si>
  <si>
    <t>WTa</t>
  </si>
  <si>
    <t>cas2b</t>
  </si>
  <si>
    <t>cas 2 comp, +iptg</t>
  </si>
  <si>
    <t>cas2 comp, +iptg</t>
  </si>
  <si>
    <t>cas2 comp, -iptg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</si>
</sst>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##0.00;\-###0.00"/>
  </numFmts>
  <fonts count="11">
    <font>
      <sz val="11"/>
      <color theme="1"/>
      <name val="Calibri"/>
      <family val="2"/>
      <scheme val="minor"/>
    </font>
    <font>
      <b/>
      <u/>
      <sz val="16"/>
      <name val="Calibri"/>
      <family val="2"/>
      <scheme val="minor"/>
    </font>
    <font>
      <sz val="8.25"/>
      <name val="Microsoft Sans Serif"/>
      <charset val="1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8"/>
      <color rgb="FFFF0000"/>
      <name val="Calibri"/>
      <family val="2"/>
      <scheme val="minor"/>
    </font>
    <font>
      <sz val="8.25"/>
      <name val="Microsoft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/>
    <xf numFmtId="2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/>
    <xf numFmtId="0" fontId="8" fillId="0" borderId="0" xfId="1" applyFont="1"/>
    <xf numFmtId="0" fontId="9" fillId="0" borderId="0" xfId="0" applyFont="1" applyAlignment="1">
      <alignment horizontal="center"/>
    </xf>
    <xf numFmtId="165" fontId="3" fillId="0" borderId="0" xfId="0" applyNumberFormat="1" applyFont="1" applyAlignment="1">
      <alignment vertical="center"/>
    </xf>
    <xf numFmtId="165" fontId="10" fillId="0" borderId="0" xfId="0" applyNumberFormat="1" applyFont="1" applyAlignment="1">
      <alignment vertical="center"/>
    </xf>
    <xf numFmtId="0" fontId="2" fillId="0" borderId="0" xfId="0" applyFont="1"/>
    <xf numFmtId="165" fontId="2" fillId="0" borderId="0" xfId="0" applyNumberFormat="1" applyFont="1" applyAlignment="1">
      <alignment vertical="center"/>
    </xf>
  </cellXfs>
  <cellStyles count="2">
    <cellStyle name="Normal" xfId="0" builtinId="0"/>
    <cellStyle name="Normal 2" xfId="1" xr:uid="{CE34BEA7-39B7-47D8-AEDE-ADCE85344F3D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D09C3-CF0B-476D-9BE0-6064B7B94B06}">
  <dimension ref="A1:P91"/>
  <sheetViews>
    <sheetView topLeftCell="A34" workbookViewId="0">
      <selection activeCell="I79" sqref="I79"/>
    </sheetView>
  </sheetViews>
  <sheetFormatPr defaultColWidth="8.85546875" defaultRowHeight="15"/>
  <cols>
    <col min="2" max="2" width="16.85546875" customWidth="1"/>
    <col min="3" max="3" width="13.140625" customWidth="1"/>
    <col min="4" max="4" width="18.85546875" customWidth="1"/>
    <col min="5" max="5" width="11" customWidth="1"/>
    <col min="6" max="6" width="13.85546875" customWidth="1"/>
    <col min="7" max="7" width="14.7109375" customWidth="1"/>
    <col min="8" max="8" width="12.28515625" customWidth="1"/>
    <col min="9" max="9" width="14.28515625" customWidth="1"/>
    <col min="10" max="10" width="12.7109375" customWidth="1"/>
    <col min="11" max="11" width="12.85546875" customWidth="1"/>
    <col min="12" max="12" width="11" customWidth="1"/>
    <col min="13" max="13" width="10.7109375" customWidth="1"/>
    <col min="14" max="14" width="10.85546875" customWidth="1"/>
    <col min="15" max="15" width="9.140625" customWidth="1"/>
  </cols>
  <sheetData>
    <row r="1" spans="1:15" ht="30.7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</row>
    <row r="2" spans="1:15" ht="23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>
      <c r="A3" s="3"/>
      <c r="B3" s="3"/>
      <c r="C3" s="3"/>
      <c r="D3" s="3"/>
      <c r="E3" s="3"/>
      <c r="F3" s="12"/>
      <c r="G3" s="13"/>
      <c r="J3" s="13"/>
    </row>
    <row r="4" spans="1:15">
      <c r="A4" s="3"/>
      <c r="B4" s="3"/>
      <c r="C4" s="3"/>
      <c r="D4" s="3"/>
      <c r="E4" s="3"/>
      <c r="F4" s="12"/>
      <c r="G4" s="13"/>
      <c r="J4" s="13"/>
    </row>
    <row r="5" spans="1:15">
      <c r="A5" s="3"/>
      <c r="B5" s="3"/>
      <c r="C5" s="3"/>
      <c r="D5" s="3"/>
      <c r="E5" s="3"/>
      <c r="F5" s="12"/>
      <c r="G5" s="13"/>
      <c r="J5" s="13"/>
    </row>
    <row r="6" spans="1:15">
      <c r="A6" s="3"/>
      <c r="B6" s="3"/>
      <c r="C6" s="3"/>
      <c r="D6" s="3"/>
      <c r="E6" s="3"/>
      <c r="F6" s="12"/>
      <c r="G6" s="13"/>
      <c r="J6" s="13"/>
    </row>
    <row r="7" spans="1:15">
      <c r="A7" s="3"/>
      <c r="B7" s="3"/>
      <c r="C7" s="3"/>
      <c r="D7" s="3"/>
      <c r="E7" s="3"/>
      <c r="F7" s="12"/>
      <c r="G7" s="13"/>
      <c r="J7" s="13"/>
    </row>
    <row r="8" spans="1:15">
      <c r="A8" s="3"/>
      <c r="B8" s="3"/>
      <c r="C8" s="3"/>
      <c r="D8" s="3"/>
      <c r="E8" s="3"/>
      <c r="F8" s="12"/>
      <c r="G8" s="13"/>
      <c r="J8" s="13"/>
    </row>
    <row r="9" spans="1:15">
      <c r="A9" s="3"/>
      <c r="B9" s="3"/>
      <c r="C9" s="3"/>
      <c r="D9" s="3"/>
      <c r="E9" s="3"/>
      <c r="F9" s="12"/>
      <c r="G9" s="13"/>
      <c r="J9" s="13"/>
    </row>
    <row r="10" spans="1:15">
      <c r="A10" s="3"/>
      <c r="B10" s="3"/>
      <c r="C10" s="3"/>
      <c r="D10" s="3"/>
      <c r="E10" s="3"/>
      <c r="F10" s="12"/>
      <c r="G10" s="13"/>
      <c r="J10" s="13"/>
    </row>
    <row r="11" spans="1:15">
      <c r="A11" s="3"/>
      <c r="B11" s="3"/>
      <c r="C11" s="3"/>
      <c r="D11" s="3"/>
      <c r="E11" s="3"/>
      <c r="F11" s="12"/>
      <c r="G11" s="13"/>
      <c r="J11" s="13"/>
    </row>
    <row r="12" spans="1:15">
      <c r="A12" s="3"/>
      <c r="B12" s="3"/>
      <c r="C12" s="3"/>
      <c r="D12" s="3"/>
      <c r="E12" s="3"/>
      <c r="F12" s="12"/>
      <c r="G12" s="13"/>
      <c r="J12" s="13"/>
    </row>
    <row r="13" spans="1:15">
      <c r="A13" s="3"/>
      <c r="B13" s="3"/>
      <c r="C13" s="3"/>
      <c r="D13" s="3"/>
      <c r="E13" s="3"/>
      <c r="F13" s="12"/>
      <c r="G13" s="13"/>
      <c r="J13" s="13"/>
    </row>
    <row r="14" spans="1:15">
      <c r="A14" s="3"/>
      <c r="B14" s="3"/>
      <c r="C14" s="3"/>
      <c r="D14" s="3"/>
      <c r="E14" s="3"/>
      <c r="F14" s="12"/>
      <c r="G14" s="13"/>
      <c r="J14" s="13"/>
    </row>
    <row r="15" spans="1:15" ht="23.25">
      <c r="A15" s="11" t="s">
        <v>15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ht="21">
      <c r="A16" s="7" t="s">
        <v>16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4">
      <c r="A17" s="2" t="s">
        <v>17</v>
      </c>
      <c r="B17" s="2" t="s">
        <v>18</v>
      </c>
      <c r="C17" s="2" t="s">
        <v>16</v>
      </c>
      <c r="D17" s="3"/>
      <c r="E17" s="2" t="s">
        <v>19</v>
      </c>
      <c r="F17" s="14">
        <v>21.04</v>
      </c>
      <c r="G17">
        <v>2.0099999999999998</v>
      </c>
      <c r="H17" s="5">
        <f>LOG($G$17^F17,2)</f>
        <v>21.191393349544445</v>
      </c>
      <c r="I17" s="5">
        <f>AVERAGE(H17:H19)</f>
        <v>21.000026204277646</v>
      </c>
      <c r="J17">
        <f>STDEV(H17:H19)</f>
        <v>0.19659671880187057</v>
      </c>
      <c r="K17" s="6"/>
    </row>
    <row r="18" spans="1:14">
      <c r="A18" s="2" t="s">
        <v>20</v>
      </c>
      <c r="B18" s="2" t="s">
        <v>18</v>
      </c>
      <c r="C18" s="2" t="s">
        <v>16</v>
      </c>
      <c r="D18" s="3"/>
      <c r="E18" s="2" t="s">
        <v>19</v>
      </c>
      <c r="F18" s="14">
        <v>20.86</v>
      </c>
      <c r="H18" s="5">
        <f t="shared" ref="H18:H28" si="0">LOG($G$17^F18,2)</f>
        <v>21.01009815929169</v>
      </c>
    </row>
    <row r="19" spans="1:14">
      <c r="A19" s="2" t="s">
        <v>21</v>
      </c>
      <c r="B19" s="2" t="s">
        <v>18</v>
      </c>
      <c r="C19" s="2" t="s">
        <v>16</v>
      </c>
      <c r="D19" s="3"/>
      <c r="E19" s="2" t="s">
        <v>19</v>
      </c>
      <c r="F19" s="14">
        <v>20.65</v>
      </c>
      <c r="H19" s="5">
        <f t="shared" si="0"/>
        <v>20.798587103996805</v>
      </c>
    </row>
    <row r="20" spans="1:14">
      <c r="A20" s="2" t="s">
        <v>22</v>
      </c>
      <c r="B20" s="2" t="s">
        <v>18</v>
      </c>
      <c r="C20" s="2" t="s">
        <v>16</v>
      </c>
      <c r="D20" s="3"/>
      <c r="E20" s="2" t="s">
        <v>23</v>
      </c>
      <c r="F20" s="14">
        <v>22.05</v>
      </c>
      <c r="H20" s="5">
        <f t="shared" si="0"/>
        <v>22.208660805962694</v>
      </c>
      <c r="I20" s="5">
        <f>AVERAGE(H20:H22)</f>
        <v>22.245591307680851</v>
      </c>
      <c r="J20">
        <f>STDEV(H20:H22)</f>
        <v>3.5371543547418977E-2</v>
      </c>
      <c r="K20" s="6"/>
      <c r="L20" s="5">
        <f>I20-I17</f>
        <v>1.2455651034032051</v>
      </c>
      <c r="M20" s="5">
        <f>2^L20</f>
        <v>2.3711141250095982</v>
      </c>
    </row>
    <row r="21" spans="1:14">
      <c r="A21" s="2" t="s">
        <v>24</v>
      </c>
      <c r="B21" s="2" t="s">
        <v>18</v>
      </c>
      <c r="C21" s="2" t="s">
        <v>16</v>
      </c>
      <c r="D21" s="3"/>
      <c r="E21" s="2" t="s">
        <v>23</v>
      </c>
      <c r="F21" s="14">
        <v>22.12</v>
      </c>
      <c r="H21" s="5">
        <f t="shared" si="0"/>
        <v>22.279164491060989</v>
      </c>
    </row>
    <row r="22" spans="1:14">
      <c r="A22" s="2" t="s">
        <v>25</v>
      </c>
      <c r="B22" s="2" t="s">
        <v>18</v>
      </c>
      <c r="C22" s="2" t="s">
        <v>16</v>
      </c>
      <c r="D22" s="3"/>
      <c r="E22" s="2" t="s">
        <v>23</v>
      </c>
      <c r="F22" s="14">
        <v>22.09</v>
      </c>
      <c r="H22" s="5">
        <f t="shared" si="0"/>
        <v>22.248948626018862</v>
      </c>
    </row>
    <row r="23" spans="1:14">
      <c r="A23" s="2"/>
      <c r="B23" s="2"/>
      <c r="C23" s="2"/>
      <c r="D23" s="3"/>
      <c r="E23" s="2"/>
      <c r="F23" s="14"/>
      <c r="H23" s="5"/>
      <c r="I23" s="5"/>
      <c r="K23" s="6"/>
      <c r="L23" s="5"/>
      <c r="M23" s="5"/>
    </row>
    <row r="24" spans="1:14">
      <c r="A24" s="2"/>
      <c r="B24" s="2"/>
      <c r="C24" s="2"/>
      <c r="D24" s="3"/>
      <c r="E24" s="2"/>
      <c r="F24" s="14"/>
      <c r="H24" s="5"/>
    </row>
    <row r="25" spans="1:14">
      <c r="A25" s="2"/>
      <c r="B25" s="2"/>
      <c r="C25" s="2"/>
      <c r="D25" s="3"/>
      <c r="E25" s="2"/>
      <c r="F25" s="14"/>
      <c r="H25" s="5"/>
      <c r="I25" s="5"/>
    </row>
    <row r="26" spans="1:14">
      <c r="A26" s="2"/>
      <c r="B26" s="2"/>
      <c r="C26" s="2"/>
      <c r="D26" s="3"/>
      <c r="E26" s="2" t="s">
        <v>26</v>
      </c>
      <c r="F26" s="14">
        <v>19.91</v>
      </c>
      <c r="H26" s="5">
        <f t="shared" si="0"/>
        <v>20.053262432957698</v>
      </c>
      <c r="I26" s="5">
        <f>AVERAGE(H26:H28)</f>
        <v>20.160696619774146</v>
      </c>
      <c r="J26">
        <f>STDEV(H26:H28)</f>
        <v>0.16062584263346016</v>
      </c>
      <c r="K26" s="6"/>
      <c r="L26" s="6"/>
      <c r="M26" s="6"/>
      <c r="N26" s="6"/>
    </row>
    <row r="27" spans="1:14">
      <c r="A27" s="2"/>
      <c r="B27" s="2"/>
      <c r="C27" s="2"/>
      <c r="D27" s="3"/>
      <c r="E27" s="2" t="s">
        <v>26</v>
      </c>
      <c r="F27" s="14">
        <v>19.940000000000001</v>
      </c>
      <c r="H27" s="5">
        <f t="shared" si="0"/>
        <v>20.083478297999825</v>
      </c>
    </row>
    <row r="28" spans="1:14">
      <c r="A28" s="2"/>
      <c r="B28" s="2"/>
      <c r="C28" s="2"/>
      <c r="D28" s="3"/>
      <c r="E28" s="2" t="s">
        <v>26</v>
      </c>
      <c r="F28" s="14">
        <v>20.2</v>
      </c>
      <c r="H28" s="5">
        <f t="shared" si="0"/>
        <v>20.345349128364916</v>
      </c>
    </row>
    <row r="29" spans="1:14">
      <c r="A29" s="3"/>
      <c r="B29" s="3"/>
      <c r="C29" s="3"/>
      <c r="D29" s="3"/>
      <c r="E29" s="3"/>
      <c r="F29" s="13"/>
      <c r="H29" s="5"/>
      <c r="I29" s="5"/>
      <c r="K29" s="6"/>
      <c r="L29" s="6"/>
      <c r="M29" s="6"/>
    </row>
    <row r="30" spans="1:14">
      <c r="A30" s="3"/>
      <c r="B30" s="3"/>
      <c r="C30" s="3"/>
      <c r="D30" s="3"/>
      <c r="E30" s="3"/>
      <c r="F30" s="13"/>
      <c r="H30" s="5"/>
    </row>
    <row r="31" spans="1:14">
      <c r="A31" s="3"/>
      <c r="B31" s="3"/>
      <c r="C31" s="3"/>
      <c r="D31" s="3"/>
      <c r="E31" s="3"/>
      <c r="F31" s="13"/>
      <c r="H31" s="5"/>
    </row>
    <row r="32" spans="1:14">
      <c r="A32" s="3"/>
      <c r="B32" s="3"/>
      <c r="C32" s="3"/>
      <c r="D32" s="3"/>
      <c r="E32" s="3"/>
      <c r="F32" s="13"/>
      <c r="H32" s="5"/>
      <c r="I32" s="5"/>
      <c r="K32" s="6"/>
      <c r="L32" s="6"/>
      <c r="M32" s="6"/>
    </row>
    <row r="33" spans="1:15">
      <c r="A33" s="3"/>
      <c r="B33" s="3"/>
      <c r="C33" s="3"/>
      <c r="D33" s="3"/>
      <c r="E33" s="3"/>
      <c r="F33" s="13"/>
      <c r="H33" s="5"/>
    </row>
    <row r="34" spans="1:15">
      <c r="A34" s="3"/>
      <c r="B34" s="3"/>
      <c r="C34" s="3"/>
      <c r="D34" s="3"/>
      <c r="E34" s="3"/>
      <c r="F34" s="13"/>
      <c r="H34" s="5"/>
    </row>
    <row r="35" spans="1:15" ht="21">
      <c r="A35" s="7" t="s">
        <v>27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2" t="s">
        <v>28</v>
      </c>
      <c r="B36" s="2" t="s">
        <v>18</v>
      </c>
      <c r="C36" s="2" t="s">
        <v>27</v>
      </c>
      <c r="D36" s="3"/>
      <c r="E36" s="2" t="s">
        <v>19</v>
      </c>
      <c r="F36" s="14">
        <v>19.059999999999999</v>
      </c>
      <c r="H36" s="14">
        <v>19.059999999999999</v>
      </c>
      <c r="I36" s="5">
        <f>AVERAGE(H36:H38)</f>
        <v>18.900000000000002</v>
      </c>
      <c r="J36">
        <f>STDEV(H36:H38)</f>
        <v>0.14422205101855845</v>
      </c>
      <c r="K36" s="6">
        <f>I36-I17</f>
        <v>-2.1000262042776434</v>
      </c>
      <c r="O36" s="5">
        <f>H36-I17</f>
        <v>-1.9400262042776468</v>
      </c>
    </row>
    <row r="37" spans="1:15">
      <c r="A37" s="2" t="s">
        <v>29</v>
      </c>
      <c r="B37" s="2" t="s">
        <v>18</v>
      </c>
      <c r="C37" s="2" t="s">
        <v>27</v>
      </c>
      <c r="D37" s="3"/>
      <c r="E37" s="2" t="s">
        <v>19</v>
      </c>
      <c r="F37" s="14">
        <v>18.86</v>
      </c>
      <c r="H37" s="14">
        <v>18.86</v>
      </c>
      <c r="K37" s="6"/>
      <c r="O37" s="5">
        <f>H37-I17</f>
        <v>-2.1400262042776461</v>
      </c>
    </row>
    <row r="38" spans="1:15">
      <c r="A38" s="2" t="s">
        <v>30</v>
      </c>
      <c r="B38" s="2" t="s">
        <v>18</v>
      </c>
      <c r="C38" s="2" t="s">
        <v>27</v>
      </c>
      <c r="D38" s="3"/>
      <c r="E38" s="2" t="s">
        <v>19</v>
      </c>
      <c r="F38" s="14">
        <v>18.78</v>
      </c>
      <c r="H38" s="14">
        <v>18.78</v>
      </c>
      <c r="K38" s="6"/>
      <c r="O38" s="5">
        <f>H38-I17</f>
        <v>-2.2200262042776444</v>
      </c>
    </row>
    <row r="39" spans="1:15">
      <c r="A39" s="2" t="s">
        <v>31</v>
      </c>
      <c r="B39" s="2" t="s">
        <v>18</v>
      </c>
      <c r="C39" s="2" t="s">
        <v>27</v>
      </c>
      <c r="D39" s="3"/>
      <c r="E39" s="2" t="s">
        <v>23</v>
      </c>
      <c r="F39" s="14">
        <v>21.32</v>
      </c>
      <c r="H39" s="14">
        <v>21.32</v>
      </c>
      <c r="I39" s="5">
        <f>AVERAGE(H39:H41)</f>
        <v>21.273333333333337</v>
      </c>
      <c r="J39">
        <f>STDEV(H39:H41)</f>
        <v>4.50924975282289E-2</v>
      </c>
      <c r="K39" s="6">
        <f>H39-I20</f>
        <v>-0.92559130768085041</v>
      </c>
      <c r="L39" s="6">
        <f>K39-K36</f>
        <v>1.174434896596793</v>
      </c>
      <c r="M39" s="6">
        <f>2^-L39</f>
        <v>0.44305727102478648</v>
      </c>
    </row>
    <row r="40" spans="1:15">
      <c r="A40" s="2" t="s">
        <v>32</v>
      </c>
      <c r="B40" s="2" t="s">
        <v>18</v>
      </c>
      <c r="C40" s="2" t="s">
        <v>27</v>
      </c>
      <c r="D40" s="3"/>
      <c r="E40" s="2" t="s">
        <v>23</v>
      </c>
      <c r="F40" s="14">
        <v>21.27</v>
      </c>
      <c r="H40" s="14">
        <v>21.27</v>
      </c>
      <c r="K40" s="6">
        <f>H40-I20</f>
        <v>-0.97559130768085112</v>
      </c>
      <c r="L40" s="6">
        <f>K40-K36</f>
        <v>1.1244348965967923</v>
      </c>
      <c r="M40" s="6">
        <f t="shared" ref="M40:M47" si="1">2^-L40</f>
        <v>0.45868165194484434</v>
      </c>
    </row>
    <row r="41" spans="1:15">
      <c r="A41" s="2" t="s">
        <v>33</v>
      </c>
      <c r="B41" s="2" t="s">
        <v>18</v>
      </c>
      <c r="C41" s="2" t="s">
        <v>27</v>
      </c>
      <c r="D41" s="3"/>
      <c r="E41" s="2" t="s">
        <v>23</v>
      </c>
      <c r="F41" s="14">
        <v>21.23</v>
      </c>
      <c r="H41" s="14">
        <v>21.23</v>
      </c>
      <c r="K41" s="6">
        <f>H41-I20</f>
        <v>-1.0155913076808503</v>
      </c>
      <c r="L41" s="6">
        <f>K41-K36</f>
        <v>1.0844348965967932</v>
      </c>
      <c r="M41" s="6">
        <f t="shared" si="1"/>
        <v>0.47157694839793962</v>
      </c>
    </row>
    <row r="42" spans="1:15">
      <c r="A42" s="2"/>
      <c r="B42" s="2"/>
      <c r="C42" s="2"/>
      <c r="D42" s="3"/>
      <c r="E42" s="2"/>
      <c r="F42" s="14"/>
      <c r="H42" s="14"/>
      <c r="I42" s="5"/>
      <c r="K42" s="6"/>
      <c r="L42" s="6"/>
      <c r="M42" s="6"/>
    </row>
    <row r="43" spans="1:15">
      <c r="A43" s="2"/>
      <c r="B43" s="2"/>
      <c r="C43" s="2"/>
      <c r="D43" s="3"/>
      <c r="E43" s="2"/>
      <c r="F43" s="14"/>
      <c r="H43" s="14"/>
      <c r="K43" s="6"/>
      <c r="L43" s="6"/>
      <c r="M43" s="6"/>
    </row>
    <row r="44" spans="1:15">
      <c r="A44" s="2"/>
      <c r="B44" s="2"/>
      <c r="C44" s="2"/>
      <c r="D44" s="3"/>
      <c r="E44" s="2"/>
      <c r="F44" s="14"/>
      <c r="H44" s="14"/>
      <c r="K44" s="6"/>
      <c r="L44" s="6"/>
      <c r="M44" s="6"/>
    </row>
    <row r="45" spans="1:15">
      <c r="A45" s="2"/>
      <c r="B45" s="2"/>
      <c r="C45" s="2"/>
      <c r="D45" s="3"/>
      <c r="E45" s="2" t="s">
        <v>26</v>
      </c>
      <c r="F45" s="14">
        <v>18.3</v>
      </c>
      <c r="H45" s="14">
        <v>18.3</v>
      </c>
      <c r="I45" s="5">
        <f>AVERAGE(H45:H47)</f>
        <v>18.363333333333333</v>
      </c>
      <c r="J45">
        <f>STDEV(H45:H47)</f>
        <v>6.5064070986476638E-2</v>
      </c>
      <c r="K45" s="6">
        <f>H45-I26</f>
        <v>-1.8606966197741457</v>
      </c>
      <c r="L45" s="6">
        <f>K45-K36</f>
        <v>0.23932958450349773</v>
      </c>
      <c r="M45" s="6">
        <f t="shared" si="1"/>
        <v>0.84713888347823452</v>
      </c>
      <c r="N45" s="6"/>
    </row>
    <row r="46" spans="1:15">
      <c r="A46" s="2"/>
      <c r="B46" s="2"/>
      <c r="C46" s="2"/>
      <c r="D46" s="3"/>
      <c r="E46" s="2" t="s">
        <v>26</v>
      </c>
      <c r="F46" s="14">
        <v>18.36</v>
      </c>
      <c r="H46" s="14">
        <v>18.36</v>
      </c>
      <c r="K46" s="6">
        <f>H46-I26</f>
        <v>-1.800696619774147</v>
      </c>
      <c r="L46" s="6">
        <f>K46-K36</f>
        <v>0.29932958450349645</v>
      </c>
      <c r="M46" s="6">
        <f t="shared" si="1"/>
        <v>0.81262993500593728</v>
      </c>
    </row>
    <row r="47" spans="1:15">
      <c r="A47" s="2"/>
      <c r="B47" s="2"/>
      <c r="C47" s="2"/>
      <c r="D47" s="3"/>
      <c r="E47" s="2" t="s">
        <v>26</v>
      </c>
      <c r="F47" s="14">
        <v>18.43</v>
      </c>
      <c r="H47" s="14">
        <v>18.43</v>
      </c>
      <c r="K47" s="6">
        <f>H47-I26</f>
        <v>-1.7306966197741467</v>
      </c>
      <c r="L47" s="6">
        <f>K47-K36</f>
        <v>0.36932958450349673</v>
      </c>
      <c r="M47" s="6">
        <f t="shared" si="1"/>
        <v>0.77414215443463075</v>
      </c>
    </row>
    <row r="48" spans="1:15">
      <c r="A48" s="3"/>
      <c r="B48" s="3"/>
      <c r="C48" s="3"/>
      <c r="D48" s="3"/>
      <c r="E48" s="3"/>
      <c r="F48" s="13"/>
      <c r="H48" s="5"/>
      <c r="I48" s="5"/>
      <c r="K48" s="6"/>
      <c r="L48" s="6"/>
      <c r="M48" s="6"/>
    </row>
    <row r="49" spans="1:16">
      <c r="A49" s="3"/>
      <c r="B49" s="3"/>
      <c r="C49" s="3"/>
      <c r="D49" s="3"/>
      <c r="E49" s="3"/>
      <c r="F49" s="13"/>
      <c r="H49" s="5"/>
    </row>
    <row r="50" spans="1:16">
      <c r="A50" s="3"/>
      <c r="B50" s="3"/>
      <c r="C50" s="3"/>
      <c r="D50" s="3"/>
      <c r="E50" s="3"/>
      <c r="F50" s="13"/>
      <c r="H50" s="5"/>
    </row>
    <row r="51" spans="1:16" ht="21">
      <c r="A51" s="3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>
      <c r="A52" s="3"/>
      <c r="B52" s="2"/>
      <c r="C52" s="2"/>
      <c r="D52" s="2"/>
      <c r="E52" s="3"/>
      <c r="F52" s="2"/>
      <c r="G52" s="14"/>
      <c r="I52" s="5"/>
      <c r="J52" s="5"/>
      <c r="L52" s="6"/>
      <c r="P52" s="5"/>
    </row>
    <row r="53" spans="1:16">
      <c r="A53" s="3"/>
      <c r="B53" s="2"/>
      <c r="C53" s="2"/>
      <c r="D53" s="2"/>
      <c r="E53" s="3"/>
      <c r="F53" s="2"/>
      <c r="G53" s="14"/>
      <c r="I53" s="5"/>
      <c r="L53" s="6"/>
      <c r="P53" s="5"/>
    </row>
    <row r="54" spans="1:16" ht="21">
      <c r="A54" s="1"/>
      <c r="B54" s="2"/>
      <c r="C54" s="2"/>
      <c r="D54" s="2"/>
      <c r="E54" s="3"/>
      <c r="F54" s="2"/>
      <c r="G54" s="14"/>
      <c r="I54" s="5"/>
      <c r="L54" s="6"/>
      <c r="P54" s="5"/>
    </row>
    <row r="55" spans="1:16">
      <c r="A55" s="2"/>
      <c r="B55" s="2"/>
      <c r="C55" s="2"/>
      <c r="D55" s="2"/>
      <c r="E55" s="3"/>
      <c r="F55" s="2"/>
      <c r="G55" s="14"/>
      <c r="I55" s="5"/>
      <c r="J55" s="5"/>
      <c r="L55" s="6"/>
      <c r="M55" s="6"/>
      <c r="N55" s="6"/>
    </row>
    <row r="56" spans="1:16">
      <c r="A56" s="2"/>
      <c r="B56" s="2"/>
      <c r="C56" s="2"/>
      <c r="D56" s="2"/>
      <c r="E56" s="3"/>
      <c r="F56" s="2"/>
      <c r="G56" s="14"/>
      <c r="I56" s="5"/>
      <c r="L56" s="6"/>
      <c r="M56" s="6"/>
      <c r="N56" s="6"/>
    </row>
    <row r="57" spans="1:16">
      <c r="A57" s="2"/>
      <c r="B57" s="2"/>
      <c r="C57" s="2"/>
      <c r="D57" s="2"/>
      <c r="E57" s="3"/>
      <c r="F57" s="2"/>
      <c r="G57" s="14"/>
      <c r="I57" s="5"/>
      <c r="L57" s="6"/>
      <c r="M57" s="6"/>
      <c r="N57" s="6"/>
    </row>
    <row r="58" spans="1:16">
      <c r="A58" s="2"/>
      <c r="B58" s="2"/>
      <c r="C58" s="2"/>
      <c r="D58" s="2"/>
      <c r="E58" s="3"/>
      <c r="F58" s="2"/>
      <c r="G58" s="14"/>
      <c r="I58" s="5"/>
      <c r="J58" s="5"/>
      <c r="L58" s="6"/>
      <c r="M58" s="6"/>
      <c r="N58" s="6"/>
    </row>
    <row r="59" spans="1:16">
      <c r="A59" s="2"/>
      <c r="B59" s="2"/>
      <c r="C59" s="2"/>
      <c r="D59" s="2"/>
      <c r="E59" s="3"/>
      <c r="F59" s="2"/>
      <c r="G59" s="14"/>
      <c r="I59" s="5"/>
      <c r="L59" s="6"/>
      <c r="M59" s="6"/>
      <c r="N59" s="6"/>
    </row>
    <row r="60" spans="1:16" ht="21">
      <c r="A60" s="2"/>
      <c r="B60" s="1"/>
      <c r="C60" s="1"/>
      <c r="D60" s="1"/>
      <c r="E60" s="1"/>
      <c r="F60" s="1"/>
      <c r="G60" s="1"/>
      <c r="H60" s="1"/>
      <c r="I60" s="5"/>
      <c r="J60" s="1"/>
      <c r="K60" s="1"/>
      <c r="L60" s="1"/>
      <c r="M60" s="1"/>
      <c r="N60" s="1"/>
      <c r="O60" s="1"/>
    </row>
    <row r="61" spans="1:16">
      <c r="A61" s="2"/>
      <c r="B61" s="2"/>
      <c r="C61" s="2"/>
      <c r="D61" s="2"/>
      <c r="E61" s="3"/>
      <c r="F61" s="2"/>
      <c r="G61" s="14"/>
      <c r="I61" s="5"/>
      <c r="J61" s="5"/>
      <c r="L61" s="6"/>
      <c r="P61" s="5"/>
    </row>
    <row r="62" spans="1:16">
      <c r="A62" s="2"/>
      <c r="B62" s="2"/>
      <c r="C62" s="2"/>
      <c r="D62" s="2"/>
      <c r="E62" s="3"/>
      <c r="F62" s="2"/>
      <c r="G62" s="14"/>
      <c r="I62" s="5"/>
      <c r="P62" s="5"/>
    </row>
    <row r="63" spans="1:16">
      <c r="A63" s="2"/>
      <c r="B63" s="2"/>
      <c r="C63" s="2"/>
      <c r="D63" s="2"/>
      <c r="E63" s="3"/>
      <c r="F63" s="2"/>
      <c r="G63" s="14"/>
      <c r="I63" s="5"/>
      <c r="P63" s="5"/>
    </row>
    <row r="64" spans="1:16">
      <c r="A64" s="2"/>
      <c r="B64" s="2"/>
      <c r="C64" s="2"/>
      <c r="D64" s="2"/>
      <c r="E64" s="3"/>
      <c r="F64" s="2"/>
      <c r="G64" s="14"/>
      <c r="I64" s="5"/>
      <c r="J64" s="5"/>
      <c r="L64" s="6"/>
      <c r="M64" s="6"/>
      <c r="N64" s="6"/>
    </row>
    <row r="65" spans="1:16">
      <c r="A65" s="2"/>
      <c r="B65" s="2"/>
      <c r="C65" s="2"/>
      <c r="D65" s="2"/>
      <c r="E65" s="3"/>
      <c r="F65" s="2"/>
      <c r="G65" s="14"/>
      <c r="I65" s="5"/>
      <c r="L65" s="6"/>
      <c r="M65" s="6"/>
      <c r="N65" s="6"/>
    </row>
    <row r="66" spans="1:16">
      <c r="A66" s="2"/>
      <c r="B66" s="2"/>
      <c r="C66" s="2"/>
      <c r="D66" s="2"/>
      <c r="E66" s="3"/>
      <c r="F66" s="2"/>
      <c r="G66" s="14"/>
      <c r="I66" s="5"/>
      <c r="L66" s="6"/>
      <c r="M66" s="6"/>
      <c r="N66" s="6"/>
    </row>
    <row r="67" spans="1:16">
      <c r="A67" s="3"/>
      <c r="B67" s="3"/>
      <c r="C67" s="3"/>
      <c r="D67" s="3"/>
      <c r="E67" s="3"/>
      <c r="F67" s="3"/>
      <c r="G67" s="13"/>
      <c r="I67" s="5"/>
      <c r="J67" s="5"/>
      <c r="L67" s="6"/>
      <c r="M67" s="6"/>
      <c r="N67" s="6"/>
    </row>
    <row r="68" spans="1:16">
      <c r="A68" s="3"/>
      <c r="B68" s="3"/>
      <c r="C68" s="3"/>
      <c r="D68" s="3"/>
      <c r="E68" s="3"/>
      <c r="F68" s="3"/>
      <c r="G68" s="13"/>
      <c r="I68" s="5"/>
    </row>
    <row r="69" spans="1:16">
      <c r="A69" s="3"/>
      <c r="B69" s="3"/>
      <c r="C69" s="3"/>
      <c r="D69" s="3"/>
      <c r="E69" s="3"/>
      <c r="F69" s="3"/>
      <c r="G69" s="13"/>
      <c r="I69" s="5"/>
    </row>
    <row r="70" spans="1:16" ht="21">
      <c r="A70" s="3"/>
      <c r="B70" s="7">
        <v>13445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1:16">
      <c r="A71" s="3"/>
      <c r="B71" s="2" t="s">
        <v>28</v>
      </c>
      <c r="C71" s="2" t="s">
        <v>18</v>
      </c>
      <c r="D71" s="2" t="s">
        <v>34</v>
      </c>
      <c r="E71" s="3"/>
      <c r="F71" s="2" t="s">
        <v>19</v>
      </c>
      <c r="G71" s="14">
        <v>19.170000000000002</v>
      </c>
      <c r="I71" s="5">
        <f>LOG(1.94^G71, 2)</f>
        <v>18.327606026745766</v>
      </c>
      <c r="J71" s="5">
        <f>AVERAGE(I71:I73)</f>
        <v>18.241560928028651</v>
      </c>
      <c r="K71">
        <f>STDEV(I71:I73)</f>
        <v>0.11025783187997534</v>
      </c>
      <c r="L71" s="6">
        <f>J71-I17</f>
        <v>-2.7584652762489945</v>
      </c>
      <c r="P71" s="5">
        <f>I71-I17</f>
        <v>-2.6724201775318797</v>
      </c>
    </row>
    <row r="72" spans="1:16">
      <c r="A72" s="3"/>
      <c r="B72" s="2" t="s">
        <v>29</v>
      </c>
      <c r="C72" s="2" t="s">
        <v>18</v>
      </c>
      <c r="D72" s="2" t="s">
        <v>34</v>
      </c>
      <c r="E72" s="3"/>
      <c r="F72" s="2" t="s">
        <v>19</v>
      </c>
      <c r="G72" s="14">
        <v>19.12</v>
      </c>
      <c r="I72" s="5">
        <f t="shared" ref="I72:I76" si="2">LOG(1.94^G72, 2)</f>
        <v>18.279803194125147</v>
      </c>
      <c r="L72" s="6"/>
      <c r="P72" s="5">
        <f>I72-I17</f>
        <v>-2.7202230101524982</v>
      </c>
    </row>
    <row r="73" spans="1:16" ht="21">
      <c r="A73" s="1"/>
      <c r="B73" s="2" t="s">
        <v>30</v>
      </c>
      <c r="C73" s="2" t="s">
        <v>18</v>
      </c>
      <c r="D73" s="2" t="s">
        <v>34</v>
      </c>
      <c r="E73" s="3"/>
      <c r="F73" s="2" t="s">
        <v>19</v>
      </c>
      <c r="G73" s="14">
        <v>18.95</v>
      </c>
      <c r="I73" s="5">
        <f t="shared" si="2"/>
        <v>18.117273563215036</v>
      </c>
      <c r="L73" s="6"/>
      <c r="P73" s="5">
        <f>I73-I17</f>
        <v>-2.8827526410626092</v>
      </c>
    </row>
    <row r="74" spans="1:16">
      <c r="A74" s="2"/>
      <c r="B74" s="2" t="s">
        <v>31</v>
      </c>
      <c r="C74" s="2" t="s">
        <v>18</v>
      </c>
      <c r="D74" s="2" t="s">
        <v>34</v>
      </c>
      <c r="E74" s="3"/>
      <c r="F74" s="2" t="s">
        <v>23</v>
      </c>
      <c r="G74" s="14">
        <v>21.36</v>
      </c>
      <c r="I74" s="5">
        <f t="shared" si="2"/>
        <v>20.421370095528928</v>
      </c>
      <c r="J74" s="5">
        <f>AVERAGE(I74:I76)</f>
        <v>20.373567262908306</v>
      </c>
      <c r="K74">
        <f>STDEV(I74:I76)</f>
        <v>4.1673543321655147E-2</v>
      </c>
      <c r="L74" s="6">
        <f>I74-I20</f>
        <v>-1.8242212121519223</v>
      </c>
      <c r="M74" s="6">
        <f>L74-L71</f>
        <v>0.93424406409707217</v>
      </c>
      <c r="N74" s="6">
        <f>2^-M74</f>
        <v>0.5233166028037376</v>
      </c>
    </row>
    <row r="75" spans="1:16">
      <c r="A75" s="2"/>
      <c r="B75" s="2" t="s">
        <v>32</v>
      </c>
      <c r="C75" s="2" t="s">
        <v>18</v>
      </c>
      <c r="D75" s="2" t="s">
        <v>34</v>
      </c>
      <c r="E75" s="3"/>
      <c r="F75" s="2" t="s">
        <v>23</v>
      </c>
      <c r="G75" s="14">
        <v>21.29</v>
      </c>
      <c r="I75" s="5">
        <f t="shared" si="2"/>
        <v>20.354446129860058</v>
      </c>
      <c r="L75" s="6">
        <f>I75-I20</f>
        <v>-1.8911451778207926</v>
      </c>
      <c r="M75" s="6">
        <f>L75-L71</f>
        <v>0.8673200984282019</v>
      </c>
      <c r="N75" s="6">
        <f t="shared" ref="N75:N76" si="3">2^-M75</f>
        <v>0.54816415670092555</v>
      </c>
    </row>
    <row r="76" spans="1:16">
      <c r="A76" s="2"/>
      <c r="B76" s="2" t="s">
        <v>33</v>
      </c>
      <c r="C76" s="2" t="s">
        <v>18</v>
      </c>
      <c r="D76" s="2" t="s">
        <v>34</v>
      </c>
      <c r="E76" s="3"/>
      <c r="F76" s="2" t="s">
        <v>23</v>
      </c>
      <c r="G76" s="14">
        <v>21.28</v>
      </c>
      <c r="I76" s="5">
        <f t="shared" si="2"/>
        <v>20.344885563335936</v>
      </c>
      <c r="L76" s="6">
        <f>I76-I20</f>
        <v>-1.9007057443449149</v>
      </c>
      <c r="M76" s="6">
        <f>L76-L71</f>
        <v>0.85775953190407961</v>
      </c>
      <c r="N76" s="6">
        <f t="shared" si="3"/>
        <v>0.55180883773335387</v>
      </c>
    </row>
    <row r="77" spans="1:16">
      <c r="A77" s="2"/>
      <c r="B77" s="2"/>
      <c r="C77" s="2"/>
      <c r="D77" s="2"/>
      <c r="E77" s="3"/>
      <c r="F77" s="2"/>
      <c r="G77" s="14"/>
      <c r="I77" s="5"/>
      <c r="J77" s="5"/>
      <c r="L77" s="6"/>
      <c r="M77" s="6"/>
      <c r="N77" s="6"/>
    </row>
    <row r="78" spans="1:16">
      <c r="A78" s="2"/>
      <c r="B78" s="2"/>
      <c r="C78" s="2"/>
      <c r="D78" s="2"/>
      <c r="E78" s="3"/>
      <c r="F78" s="2"/>
      <c r="G78" s="14"/>
      <c r="I78" s="5"/>
      <c r="L78" s="6"/>
      <c r="M78" s="6"/>
      <c r="N78" s="6"/>
    </row>
    <row r="79" spans="1:16">
      <c r="A79" s="2"/>
      <c r="B79" s="2"/>
      <c r="C79" s="2"/>
      <c r="D79" s="3"/>
      <c r="E79" s="2"/>
      <c r="F79" s="14"/>
      <c r="H79" s="14"/>
      <c r="K79" s="6"/>
      <c r="L79" s="6"/>
      <c r="M79" s="6"/>
    </row>
    <row r="80" spans="1:16">
      <c r="A80" s="2"/>
      <c r="B80" s="2"/>
      <c r="C80" s="2"/>
      <c r="D80" s="3"/>
      <c r="E80" s="2"/>
      <c r="F80" s="14"/>
      <c r="H80" s="5"/>
      <c r="I80" s="5"/>
      <c r="K80" s="6"/>
      <c r="L80" s="6"/>
      <c r="M80" s="6"/>
    </row>
    <row r="81" spans="1:14">
      <c r="A81" s="2"/>
      <c r="B81" s="2"/>
      <c r="C81" s="2"/>
      <c r="D81" s="3"/>
      <c r="E81" s="2"/>
      <c r="F81" s="14"/>
      <c r="H81" s="5"/>
      <c r="K81" s="6"/>
    </row>
    <row r="82" spans="1:14">
      <c r="A82" s="2"/>
      <c r="B82" s="2"/>
      <c r="C82" s="2"/>
      <c r="D82" s="3"/>
      <c r="E82" s="2"/>
      <c r="F82" s="14"/>
      <c r="H82" s="5"/>
      <c r="K82" s="6"/>
    </row>
    <row r="83" spans="1:14">
      <c r="A83" s="2"/>
      <c r="B83" s="2"/>
      <c r="C83" s="2"/>
      <c r="D83" s="3"/>
      <c r="E83" s="2"/>
      <c r="F83" s="14"/>
      <c r="H83" s="14"/>
      <c r="I83" s="5"/>
      <c r="K83" s="6"/>
      <c r="L83" s="6"/>
      <c r="M83" s="6"/>
      <c r="N83" s="6"/>
    </row>
    <row r="84" spans="1:14">
      <c r="A84" s="2"/>
      <c r="B84" s="2"/>
      <c r="C84" s="2"/>
      <c r="D84" s="3"/>
      <c r="E84" s="2"/>
      <c r="F84" s="14"/>
      <c r="H84" s="14"/>
      <c r="K84" s="6"/>
      <c r="L84" s="6"/>
      <c r="M84" s="6"/>
    </row>
    <row r="85" spans="1:14">
      <c r="A85" s="2"/>
      <c r="B85" s="2"/>
      <c r="C85" s="2"/>
      <c r="D85" s="3"/>
      <c r="E85" s="2"/>
      <c r="F85" s="14"/>
      <c r="H85" s="14"/>
      <c r="K85" s="6"/>
      <c r="L85" s="6"/>
      <c r="M85" s="6"/>
    </row>
    <row r="86" spans="1:14">
      <c r="A86" s="3"/>
      <c r="B86" s="3"/>
      <c r="C86" s="3"/>
      <c r="D86" s="3"/>
      <c r="E86" s="3"/>
      <c r="F86" s="13"/>
      <c r="H86" s="5"/>
      <c r="I86" s="5"/>
    </row>
    <row r="87" spans="1:14">
      <c r="A87" s="3"/>
      <c r="B87" s="3"/>
      <c r="C87" s="3"/>
      <c r="D87" s="3"/>
      <c r="E87" s="3"/>
      <c r="F87" s="13"/>
      <c r="H87" s="5"/>
    </row>
    <row r="88" spans="1:14">
      <c r="A88" s="3"/>
      <c r="B88" s="3"/>
      <c r="C88" s="3"/>
      <c r="D88" s="3"/>
      <c r="E88" s="3"/>
      <c r="F88" s="13"/>
      <c r="H88" s="5"/>
    </row>
    <row r="89" spans="1:14">
      <c r="A89" s="3"/>
      <c r="B89" s="3"/>
      <c r="C89" s="3"/>
      <c r="D89" s="3"/>
      <c r="E89" s="3"/>
      <c r="F89" s="13"/>
      <c r="H89" s="5"/>
      <c r="I89" s="5"/>
    </row>
    <row r="90" spans="1:14">
      <c r="A90" s="3"/>
      <c r="B90" s="3"/>
      <c r="C90" s="3"/>
      <c r="D90" s="3"/>
      <c r="E90" s="3"/>
      <c r="F90" s="13"/>
      <c r="H90" s="5"/>
    </row>
    <row r="91" spans="1:14">
      <c r="A91" s="3"/>
      <c r="B91" s="3"/>
      <c r="C91" s="3"/>
      <c r="D91" s="3"/>
      <c r="E91" s="3"/>
      <c r="F91" s="13"/>
      <c r="H91" s="5"/>
    </row>
  </sheetData>
  <mergeCells count="6">
    <mergeCell ref="A2:O2"/>
    <mergeCell ref="A15:O15"/>
    <mergeCell ref="A16:O16"/>
    <mergeCell ref="A35:O35"/>
    <mergeCell ref="B51:P51"/>
    <mergeCell ref="B70:P7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opLeftCell="A15" workbookViewId="0">
      <selection activeCell="L16" sqref="L16"/>
    </sheetView>
  </sheetViews>
  <sheetFormatPr defaultRowHeight="15"/>
  <cols>
    <col min="6" max="6" width="9.28515625" bestFit="1" customWidth="1"/>
  </cols>
  <sheetData>
    <row r="1" spans="1:15" ht="2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2" t="s">
        <v>17</v>
      </c>
      <c r="B2" s="2" t="s">
        <v>18</v>
      </c>
      <c r="C2" s="2" t="s">
        <v>16</v>
      </c>
      <c r="D2" s="3"/>
      <c r="E2" s="2" t="s">
        <v>35</v>
      </c>
      <c r="F2" s="4">
        <v>22.56035</v>
      </c>
      <c r="G2">
        <v>2.0099999999999998</v>
      </c>
      <c r="H2" s="5">
        <f>LOG($G$2^F2,2)</f>
        <v>22.722683030104328</v>
      </c>
      <c r="I2" s="5">
        <f>AVERAGE(H2:H4)</f>
        <v>22.542717337913427</v>
      </c>
      <c r="J2">
        <f>STDEV(H2:H4)</f>
        <v>0.16717900875428232</v>
      </c>
      <c r="K2" s="6"/>
    </row>
    <row r="3" spans="1:15">
      <c r="A3" s="2" t="s">
        <v>20</v>
      </c>
      <c r="B3" s="2" t="s">
        <v>18</v>
      </c>
      <c r="C3" s="2" t="s">
        <v>16</v>
      </c>
      <c r="D3" s="3"/>
      <c r="E3" s="2" t="s">
        <v>35</v>
      </c>
      <c r="F3" s="4">
        <v>22.35238</v>
      </c>
      <c r="H3" s="5">
        <f t="shared" ref="H3:H7" si="0">LOG($G$2^F3,2)</f>
        <v>22.513216581677295</v>
      </c>
    </row>
    <row r="4" spans="1:15">
      <c r="A4" s="2" t="s">
        <v>21</v>
      </c>
      <c r="B4" s="2" t="s">
        <v>18</v>
      </c>
      <c r="C4" s="2" t="s">
        <v>16</v>
      </c>
      <c r="D4" s="3"/>
      <c r="E4" s="2" t="s">
        <v>35</v>
      </c>
      <c r="F4" s="4">
        <v>22.232279999999999</v>
      </c>
      <c r="H4" s="5">
        <f t="shared" si="0"/>
        <v>22.39225240195865</v>
      </c>
    </row>
    <row r="5" spans="1:15">
      <c r="A5" s="2" t="s">
        <v>22</v>
      </c>
      <c r="B5" s="2" t="s">
        <v>18</v>
      </c>
      <c r="C5" s="2" t="s">
        <v>16</v>
      </c>
      <c r="D5" s="3"/>
      <c r="E5" s="2" t="s">
        <v>36</v>
      </c>
      <c r="F5" s="4">
        <v>23.55219</v>
      </c>
      <c r="H5" s="5">
        <f>LOG($G$2^F5,2)</f>
        <v>23.721659816217073</v>
      </c>
      <c r="I5" s="5">
        <f>AVERAGE(H5:H7)</f>
        <v>23.722999386233941</v>
      </c>
      <c r="J5">
        <f>STDEV(H5:H7)</f>
        <v>1.2297275508169085E-3</v>
      </c>
      <c r="K5" s="6"/>
      <c r="L5" s="5">
        <f>I5-I2</f>
        <v>1.1802820483205139</v>
      </c>
      <c r="M5" s="5">
        <f>2^L5</f>
        <v>2.2662107737546839</v>
      </c>
    </row>
    <row r="6" spans="1:15">
      <c r="A6" s="2" t="s">
        <v>24</v>
      </c>
      <c r="B6" s="2" t="s">
        <v>18</v>
      </c>
      <c r="C6" s="2" t="s">
        <v>16</v>
      </c>
      <c r="D6" s="3"/>
      <c r="E6" s="2" t="s">
        <v>36</v>
      </c>
      <c r="F6" s="4">
        <v>23.554590000000001</v>
      </c>
      <c r="H6" s="5">
        <f t="shared" si="0"/>
        <v>23.724077085420443</v>
      </c>
    </row>
    <row r="7" spans="1:15">
      <c r="A7" s="2" t="s">
        <v>25</v>
      </c>
      <c r="B7" s="2" t="s">
        <v>18</v>
      </c>
      <c r="C7" s="2" t="s">
        <v>16</v>
      </c>
      <c r="D7" s="3"/>
      <c r="E7" s="2" t="s">
        <v>36</v>
      </c>
      <c r="F7" s="4">
        <v>23.55378</v>
      </c>
      <c r="H7" s="5">
        <f t="shared" si="0"/>
        <v>23.723261257064308</v>
      </c>
    </row>
    <row r="9" spans="1:15" ht="21">
      <c r="A9" s="1">
        <v>13445</v>
      </c>
    </row>
    <row r="10" spans="1:15">
      <c r="E10" s="2" t="s">
        <v>35</v>
      </c>
      <c r="F10" s="4">
        <v>16.127359999999999</v>
      </c>
      <c r="H10" s="5">
        <f>LOG(1.94^F10, 2)</f>
        <v>15.418669813849691</v>
      </c>
      <c r="I10" s="5">
        <f>AVERAGE(H10:H12)</f>
        <v>15.308519340069751</v>
      </c>
      <c r="J10">
        <f>STDEV(H10:H12)</f>
        <v>9.5397995639701152E-2</v>
      </c>
      <c r="K10" s="6">
        <f>I10-I2</f>
        <v>-7.2341979978436761</v>
      </c>
    </row>
    <row r="11" spans="1:15">
      <c r="E11" s="2" t="s">
        <v>35</v>
      </c>
      <c r="F11" s="4">
        <v>15.955550000000001</v>
      </c>
      <c r="H11" s="5">
        <f t="shared" ref="H11:H15" si="1">LOG(1.94^F11, 2)</f>
        <v>15.254409720398717</v>
      </c>
    </row>
    <row r="12" spans="1:15">
      <c r="E12" s="2" t="s">
        <v>35</v>
      </c>
      <c r="F12" s="4">
        <v>15.953530000000001</v>
      </c>
      <c r="H12" s="5">
        <f t="shared" si="1"/>
        <v>15.252478485960845</v>
      </c>
    </row>
    <row r="13" spans="1:15">
      <c r="E13" s="2" t="s">
        <v>36</v>
      </c>
      <c r="F13" s="4">
        <v>18.242529999999999</v>
      </c>
      <c r="H13" s="5">
        <f t="shared" si="1"/>
        <v>17.440892163332833</v>
      </c>
      <c r="I13" s="5">
        <f>AVERAGE(H13:H15)</f>
        <v>17.416547774106906</v>
      </c>
      <c r="J13">
        <f>STDEV(H13:H15)</f>
        <v>2.1362722391012882E-2</v>
      </c>
      <c r="K13" s="6">
        <f>H13-$I$5</f>
        <v>-6.2821072229011072</v>
      </c>
      <c r="L13" s="6">
        <f>K13-K10</f>
        <v>0.95209077494256888</v>
      </c>
      <c r="M13" s="6">
        <f>2^-L13</f>
        <v>0.51688284462778245</v>
      </c>
    </row>
    <row r="14" spans="1:15">
      <c r="E14" s="2" t="s">
        <v>36</v>
      </c>
      <c r="F14" s="4">
        <v>18.20073</v>
      </c>
      <c r="H14" s="5">
        <f t="shared" si="1"/>
        <v>17.400928995261996</v>
      </c>
      <c r="K14" s="6">
        <f>H14-$I$5</f>
        <v>-6.3220703909719447</v>
      </c>
      <c r="L14" s="6">
        <f>K14-K10</f>
        <v>0.91212760687173144</v>
      </c>
      <c r="M14" s="6">
        <f>2^-L14</f>
        <v>0.53140083251441983</v>
      </c>
    </row>
    <row r="15" spans="1:15">
      <c r="E15" s="2" t="s">
        <v>36</v>
      </c>
      <c r="F15" s="4">
        <v>18.207940000000001</v>
      </c>
      <c r="H15" s="5">
        <f t="shared" si="1"/>
        <v>17.407822163725889</v>
      </c>
      <c r="K15" s="6">
        <f>H15-$I$5</f>
        <v>-6.3151772225080514</v>
      </c>
      <c r="L15" s="6">
        <f>K15-K10</f>
        <v>0.91902077533562476</v>
      </c>
      <c r="M15" s="6">
        <f>2^-L15</f>
        <v>0.52886786586390655</v>
      </c>
    </row>
  </sheetData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3BA40-DDEF-43D3-B944-05EC87061730}">
  <dimension ref="A1:Q115"/>
  <sheetViews>
    <sheetView workbookViewId="0">
      <selection activeCell="A53" sqref="A53:Z102"/>
    </sheetView>
  </sheetViews>
  <sheetFormatPr defaultColWidth="8.85546875" defaultRowHeight="15"/>
  <cols>
    <col min="1" max="1" width="22.28515625" customWidth="1"/>
    <col min="2" max="2" width="16.85546875" customWidth="1"/>
    <col min="3" max="3" width="13.140625" customWidth="1"/>
    <col min="4" max="4" width="18.85546875" customWidth="1"/>
    <col min="5" max="5" width="11" customWidth="1"/>
    <col min="6" max="6" width="13.85546875" customWidth="1"/>
    <col min="7" max="7" width="14.7109375" customWidth="1"/>
    <col min="8" max="8" width="12.28515625" customWidth="1"/>
    <col min="9" max="9" width="14.28515625" customWidth="1"/>
    <col min="10" max="10" width="12.7109375" customWidth="1"/>
    <col min="11" max="11" width="12.85546875" customWidth="1"/>
    <col min="12" max="12" width="11" customWidth="1"/>
    <col min="13" max="13" width="10.7109375" customWidth="1"/>
    <col min="14" max="14" width="10.85546875" customWidth="1"/>
    <col min="15" max="15" width="9.140625" customWidth="1"/>
  </cols>
  <sheetData>
    <row r="1" spans="1:15" ht="30.7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</row>
    <row r="2" spans="1:15" ht="23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>
      <c r="A3" s="3"/>
      <c r="B3" s="3"/>
      <c r="C3" s="3"/>
      <c r="D3" s="3"/>
      <c r="E3" s="3"/>
      <c r="F3" s="12"/>
      <c r="G3" s="13"/>
      <c r="J3" s="13"/>
    </row>
    <row r="4" spans="1:15">
      <c r="A4" s="3"/>
      <c r="B4" s="3"/>
      <c r="C4" s="3"/>
      <c r="D4" s="3"/>
      <c r="E4" s="3"/>
      <c r="F4" s="12"/>
      <c r="G4" s="13"/>
      <c r="J4" s="13"/>
    </row>
    <row r="5" spans="1:15">
      <c r="A5" s="3"/>
      <c r="B5" s="3"/>
      <c r="C5" s="3"/>
      <c r="D5" s="3"/>
      <c r="E5" s="3"/>
      <c r="F5" s="12"/>
      <c r="G5" s="13"/>
      <c r="J5" s="13"/>
    </row>
    <row r="6" spans="1:15">
      <c r="A6" s="3"/>
      <c r="B6" s="3"/>
      <c r="C6" s="3"/>
      <c r="D6" s="3"/>
      <c r="E6" s="3"/>
      <c r="F6" s="12"/>
      <c r="G6" s="13"/>
      <c r="J6" s="13"/>
    </row>
    <row r="7" spans="1:15">
      <c r="A7" s="3"/>
      <c r="B7" s="3"/>
      <c r="C7" s="3"/>
      <c r="D7" s="3"/>
      <c r="E7" s="3"/>
      <c r="F7" s="12"/>
      <c r="G7" s="13"/>
      <c r="J7" s="13"/>
    </row>
    <row r="8" spans="1:15">
      <c r="A8" s="3"/>
      <c r="B8" s="3"/>
      <c r="C8" s="3"/>
      <c r="D8" s="3"/>
      <c r="E8" s="3"/>
      <c r="F8" s="12"/>
      <c r="G8" s="13"/>
      <c r="J8" s="13"/>
    </row>
    <row r="9" spans="1:15">
      <c r="A9" s="3"/>
      <c r="B9" s="3"/>
      <c r="C9" s="3"/>
      <c r="D9" s="3"/>
      <c r="E9" s="3"/>
      <c r="F9" s="12"/>
      <c r="G9" s="13"/>
      <c r="J9" s="13"/>
    </row>
    <row r="10" spans="1:15">
      <c r="A10" s="3"/>
      <c r="B10" s="3"/>
      <c r="C10" s="3"/>
      <c r="D10" s="3"/>
      <c r="E10" s="3"/>
      <c r="F10" s="12"/>
      <c r="G10" s="13"/>
      <c r="J10" s="13"/>
    </row>
    <row r="11" spans="1:15">
      <c r="A11" s="3"/>
      <c r="B11" s="3"/>
      <c r="C11" s="3"/>
      <c r="D11" s="3"/>
      <c r="E11" s="3"/>
      <c r="F11" s="12"/>
      <c r="G11" s="13"/>
      <c r="J11" s="13"/>
    </row>
    <row r="12" spans="1:15">
      <c r="A12" s="3"/>
      <c r="B12" s="3"/>
      <c r="C12" s="3"/>
      <c r="D12" s="3"/>
      <c r="E12" s="3"/>
      <c r="F12" s="12"/>
      <c r="G12" s="13"/>
      <c r="J12" s="13"/>
    </row>
    <row r="13" spans="1:15">
      <c r="A13" s="3"/>
      <c r="B13" s="3"/>
      <c r="C13" s="3"/>
      <c r="D13" s="3"/>
      <c r="E13" s="3"/>
      <c r="F13" s="12"/>
      <c r="G13" s="13"/>
      <c r="J13" s="13"/>
    </row>
    <row r="14" spans="1:15">
      <c r="A14" s="3"/>
      <c r="B14" s="3"/>
      <c r="C14" s="3"/>
      <c r="D14" s="3"/>
      <c r="E14" s="3"/>
      <c r="F14" s="12"/>
      <c r="G14" s="13"/>
      <c r="J14" s="13"/>
    </row>
    <row r="15" spans="1:15" ht="23.25">
      <c r="A15" s="11" t="s">
        <v>15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ht="21">
      <c r="A16" s="7" t="s">
        <v>16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>
      <c r="A17" s="2" t="s">
        <v>17</v>
      </c>
      <c r="B17" s="2" t="s">
        <v>18</v>
      </c>
      <c r="C17" s="2" t="s">
        <v>16</v>
      </c>
      <c r="D17" s="3"/>
      <c r="E17" s="2" t="s">
        <v>19</v>
      </c>
      <c r="F17" s="15">
        <v>22.796937320463702</v>
      </c>
      <c r="G17">
        <v>2.0099999999999998</v>
      </c>
      <c r="H17" s="5">
        <f>LOG($G$17^F17,2)</f>
        <v>22.960972714964644</v>
      </c>
      <c r="I17" s="5">
        <f>AVERAGE(H17:H19)</f>
        <v>22.822923148453384</v>
      </c>
      <c r="J17">
        <f>STDEV(H17:H19)</f>
        <v>0.12042198637872611</v>
      </c>
      <c r="K17" s="6"/>
    </row>
    <row r="18" spans="1:15">
      <c r="A18" s="2" t="s">
        <v>20</v>
      </c>
      <c r="B18" s="2" t="s">
        <v>18</v>
      </c>
      <c r="C18" s="2" t="s">
        <v>16</v>
      </c>
      <c r="D18" s="3"/>
      <c r="E18" s="2" t="s">
        <v>19</v>
      </c>
      <c r="F18" s="15">
        <v>22.605668132389201</v>
      </c>
      <c r="H18" s="5">
        <f t="shared" ref="H18:H28" si="0">LOG($G$17^F18,2)</f>
        <v>22.768327249178775</v>
      </c>
    </row>
    <row r="19" spans="1:15">
      <c r="A19" s="2" t="s">
        <v>21</v>
      </c>
      <c r="B19" s="2" t="s">
        <v>18</v>
      </c>
      <c r="C19" s="2" t="s">
        <v>16</v>
      </c>
      <c r="D19" s="3"/>
      <c r="E19" s="2" t="s">
        <v>19</v>
      </c>
      <c r="F19" s="15">
        <v>22.577016527093299</v>
      </c>
      <c r="H19" s="5">
        <f t="shared" si="0"/>
        <v>22.73946948121673</v>
      </c>
    </row>
    <row r="20" spans="1:15">
      <c r="A20" s="2" t="s">
        <v>22</v>
      </c>
      <c r="B20" s="2" t="s">
        <v>18</v>
      </c>
      <c r="C20" s="2" t="s">
        <v>16</v>
      </c>
      <c r="D20" s="3"/>
      <c r="E20" s="2" t="s">
        <v>23</v>
      </c>
      <c r="F20" s="15">
        <v>24.672120071154801</v>
      </c>
      <c r="H20" s="5">
        <f t="shared" si="0"/>
        <v>24.849648345771477</v>
      </c>
      <c r="I20" s="5">
        <f>AVERAGE(H20:H22)</f>
        <v>24.827239726186662</v>
      </c>
      <c r="J20">
        <f>STDEV(H20:H22)</f>
        <v>5.2864968633304414E-2</v>
      </c>
      <c r="K20" s="6"/>
      <c r="L20" s="5">
        <f>I20-I17</f>
        <v>2.0043165777332774</v>
      </c>
      <c r="M20" s="5">
        <f>2^L20</f>
        <v>4.0119860170235979</v>
      </c>
    </row>
    <row r="21" spans="1:15">
      <c r="A21" s="2" t="s">
        <v>24</v>
      </c>
      <c r="B21" s="2" t="s">
        <v>18</v>
      </c>
      <c r="C21" s="2" t="s">
        <v>16</v>
      </c>
      <c r="D21" s="3"/>
      <c r="E21" s="2" t="s">
        <v>23</v>
      </c>
      <c r="F21" s="15">
        <v>24.687570102817901</v>
      </c>
      <c r="H21" s="5">
        <f t="shared" si="0"/>
        <v>24.865209548159104</v>
      </c>
    </row>
    <row r="22" spans="1:15">
      <c r="A22" s="2" t="s">
        <v>25</v>
      </c>
      <c r="B22" s="2" t="s">
        <v>18</v>
      </c>
      <c r="C22" s="2" t="s">
        <v>16</v>
      </c>
      <c r="D22" s="3"/>
      <c r="E22" s="2" t="s">
        <v>23</v>
      </c>
      <c r="F22" s="15">
        <v>24.589924448729299</v>
      </c>
      <c r="H22" s="5">
        <f t="shared" si="0"/>
        <v>24.766861284629393</v>
      </c>
    </row>
    <row r="23" spans="1:15">
      <c r="A23" s="2"/>
      <c r="B23" s="2"/>
      <c r="C23" s="2"/>
      <c r="D23" s="3"/>
      <c r="E23" s="2" t="s">
        <v>37</v>
      </c>
      <c r="F23" s="15">
        <v>24.432168754544399</v>
      </c>
      <c r="H23" s="5">
        <f>LOG($G$17^F23,2)</f>
        <v>24.607970459125465</v>
      </c>
      <c r="I23" s="5">
        <f>AVERAGE(H23:H25)</f>
        <v>24.613783902017712</v>
      </c>
      <c r="J23">
        <f>STDEV(H23:H25)</f>
        <v>3.9005019781248457E-2</v>
      </c>
      <c r="K23" s="6"/>
      <c r="L23" s="5"/>
      <c r="M23" s="5"/>
    </row>
    <row r="24" spans="1:15">
      <c r="A24" s="2"/>
      <c r="B24" s="2"/>
      <c r="C24" s="2"/>
      <c r="D24" s="3"/>
      <c r="E24" s="2" t="s">
        <v>38</v>
      </c>
      <c r="F24" s="15">
        <v>24.402424211581799</v>
      </c>
      <c r="H24" s="5">
        <f t="shared" si="0"/>
        <v>24.578011889262214</v>
      </c>
    </row>
    <row r="25" spans="1:15">
      <c r="A25" s="2"/>
      <c r="B25" s="2"/>
      <c r="C25" s="2"/>
      <c r="D25" s="3"/>
      <c r="E25" s="2" t="s">
        <v>38</v>
      </c>
      <c r="F25" s="15">
        <v>24.4792290308005</v>
      </c>
      <c r="H25" s="5">
        <f t="shared" si="0"/>
        <v>24.655369357665453</v>
      </c>
    </row>
    <row r="26" spans="1:15">
      <c r="A26" s="2"/>
      <c r="B26" s="2"/>
      <c r="C26" s="2"/>
      <c r="D26" s="3"/>
      <c r="E26" s="2" t="s">
        <v>39</v>
      </c>
      <c r="F26" s="15">
        <v>26.7094144733341</v>
      </c>
      <c r="H26" s="5">
        <f>LOG($G$17^F26,2)</f>
        <v>26.901602102682439</v>
      </c>
      <c r="I26" s="5">
        <f>AVERAGE(H26:H28)</f>
        <v>26.995367146565801</v>
      </c>
      <c r="J26">
        <f>STDEV(H26:H28)</f>
        <v>8.1710594555520252E-2</v>
      </c>
      <c r="K26" s="6"/>
      <c r="L26" s="6"/>
      <c r="M26" s="6"/>
      <c r="N26" s="6"/>
      <c r="O26" s="14"/>
    </row>
    <row r="27" spans="1:15">
      <c r="A27" s="2"/>
      <c r="B27" s="2"/>
      <c r="C27" s="2"/>
      <c r="D27" s="3"/>
      <c r="E27" s="2" t="s">
        <v>39</v>
      </c>
      <c r="F27" s="15">
        <v>26.858086698763501</v>
      </c>
      <c r="H27" s="5">
        <f t="shared" si="0"/>
        <v>27.051344099318683</v>
      </c>
      <c r="O27" s="14"/>
    </row>
    <row r="28" spans="1:15">
      <c r="A28" s="2"/>
      <c r="B28" s="2"/>
      <c r="C28" s="2"/>
      <c r="D28" s="3"/>
      <c r="E28" s="2" t="s">
        <v>39</v>
      </c>
      <c r="F28" s="15">
        <v>26.840027780115602</v>
      </c>
      <c r="H28" s="5">
        <f t="shared" si="0"/>
        <v>27.033155237696288</v>
      </c>
      <c r="O28" s="14"/>
    </row>
    <row r="29" spans="1:15">
      <c r="A29" s="3"/>
      <c r="B29" s="3"/>
      <c r="C29" s="3"/>
      <c r="D29" s="3"/>
      <c r="E29" s="3"/>
      <c r="F29" s="13"/>
      <c r="H29" s="5"/>
      <c r="I29" s="5"/>
      <c r="K29" s="6"/>
      <c r="L29" s="6"/>
      <c r="M29" s="6"/>
      <c r="O29" s="14"/>
    </row>
    <row r="30" spans="1:15">
      <c r="A30" s="3"/>
      <c r="B30" s="3"/>
      <c r="C30" s="3"/>
      <c r="D30" s="3"/>
      <c r="E30" s="3"/>
      <c r="F30" s="13"/>
      <c r="H30" s="5"/>
      <c r="O30" s="14"/>
    </row>
    <row r="31" spans="1:15">
      <c r="A31" s="3"/>
      <c r="B31" s="3"/>
      <c r="C31" s="3"/>
      <c r="D31" s="3"/>
      <c r="E31" s="3"/>
      <c r="F31" s="13"/>
      <c r="H31" s="5"/>
      <c r="O31" s="14"/>
    </row>
    <row r="32" spans="1:15">
      <c r="A32" s="3"/>
      <c r="B32" s="3"/>
      <c r="C32" s="3"/>
      <c r="D32" s="3"/>
      <c r="E32" s="3"/>
      <c r="F32" s="13"/>
      <c r="H32" s="5"/>
      <c r="I32" s="5"/>
      <c r="K32" s="6"/>
      <c r="L32" s="6"/>
      <c r="M32" s="6"/>
    </row>
    <row r="33" spans="1:15">
      <c r="A33" s="3"/>
      <c r="B33" s="3"/>
      <c r="C33" s="3"/>
      <c r="D33" s="3"/>
      <c r="E33" s="3"/>
      <c r="F33" s="13"/>
      <c r="H33" s="5"/>
    </row>
    <row r="34" spans="1:15">
      <c r="A34" s="3"/>
      <c r="B34" s="3"/>
      <c r="C34" s="3"/>
      <c r="D34" s="3"/>
      <c r="E34" s="3"/>
      <c r="F34" s="13"/>
      <c r="H34" s="5"/>
    </row>
    <row r="35" spans="1:15" ht="21">
      <c r="A35" s="7" t="s">
        <v>27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2" t="s">
        <v>28</v>
      </c>
      <c r="B36" s="2" t="s">
        <v>18</v>
      </c>
      <c r="C36" s="2" t="s">
        <v>27</v>
      </c>
      <c r="D36" s="3"/>
      <c r="E36" s="2" t="s">
        <v>19</v>
      </c>
      <c r="F36" s="15">
        <v>20.119350989810201</v>
      </c>
      <c r="H36" s="5">
        <f>LOG(1.98^F36, 2)</f>
        <v>19.827629057912965</v>
      </c>
      <c r="I36" s="5">
        <f>AVERAGE(H36:H37)</f>
        <v>19.735958321449893</v>
      </c>
      <c r="J36">
        <f>STDEV(H36:H38)</f>
        <v>0.16801335286709027</v>
      </c>
      <c r="K36" s="6">
        <f>I36-I17</f>
        <v>-3.0869648270034915</v>
      </c>
      <c r="O36" s="5">
        <f>H36-I17</f>
        <v>-2.9952940905404191</v>
      </c>
    </row>
    <row r="37" spans="1:15">
      <c r="A37" s="2" t="s">
        <v>29</v>
      </c>
      <c r="B37" s="2" t="s">
        <v>18</v>
      </c>
      <c r="C37" s="2" t="s">
        <v>27</v>
      </c>
      <c r="D37" s="3"/>
      <c r="E37" s="2" t="s">
        <v>19</v>
      </c>
      <c r="F37" s="15">
        <v>19.933312032050001</v>
      </c>
      <c r="H37" s="5">
        <f t="shared" ref="H37:H85" si="1">LOG(1.98^F37, 2)</f>
        <v>19.644287584986817</v>
      </c>
      <c r="K37" s="6"/>
      <c r="O37" s="5">
        <f>H37-I17</f>
        <v>-3.1786355634665675</v>
      </c>
    </row>
    <row r="38" spans="1:15">
      <c r="A38" s="2" t="s">
        <v>30</v>
      </c>
      <c r="B38" s="2" t="s">
        <v>18</v>
      </c>
      <c r="C38" s="2" t="s">
        <v>27</v>
      </c>
      <c r="D38" s="3"/>
      <c r="E38" s="2" t="s">
        <v>19</v>
      </c>
      <c r="F38" s="15">
        <v>19.778868666906501</v>
      </c>
      <c r="H38" s="5">
        <f t="shared" si="1"/>
        <v>19.492083582180165</v>
      </c>
      <c r="K38" s="6"/>
      <c r="O38" s="5">
        <f>H38-I17</f>
        <v>-3.3308395662732195</v>
      </c>
    </row>
    <row r="39" spans="1:15">
      <c r="A39" s="2" t="s">
        <v>31</v>
      </c>
      <c r="B39" s="2" t="s">
        <v>18</v>
      </c>
      <c r="C39" s="2" t="s">
        <v>27</v>
      </c>
      <c r="D39" s="3"/>
      <c r="E39" s="2" t="s">
        <v>23</v>
      </c>
      <c r="F39" s="15">
        <v>23.287178802932701</v>
      </c>
      <c r="H39" s="5">
        <f t="shared" si="1"/>
        <v>22.949524730876973</v>
      </c>
      <c r="I39" s="5">
        <f>AVERAGE(H39:H41)</f>
        <v>22.921400629253728</v>
      </c>
      <c r="J39" s="5">
        <f>AVERAGE(I39:I41)</f>
        <v>22.921400629253728</v>
      </c>
      <c r="K39" s="6">
        <f>H39-I20</f>
        <v>-1.8777149953096881</v>
      </c>
      <c r="L39" s="6">
        <f>K39-$K$36</f>
        <v>1.2092498316938034</v>
      </c>
      <c r="M39" s="6">
        <f>2^-L39</f>
        <v>0.43249344385963306</v>
      </c>
    </row>
    <row r="40" spans="1:15">
      <c r="A40" s="2" t="s">
        <v>32</v>
      </c>
      <c r="B40" s="2" t="s">
        <v>18</v>
      </c>
      <c r="C40" s="2" t="s">
        <v>27</v>
      </c>
      <c r="D40" s="3"/>
      <c r="E40" s="2" t="s">
        <v>23</v>
      </c>
      <c r="F40" s="15">
        <v>23.156200088873302</v>
      </c>
      <c r="H40" s="5">
        <f t="shared" si="1"/>
        <v>22.820445151810652</v>
      </c>
      <c r="K40" s="6">
        <f>H40-I20</f>
        <v>-2.0067945743760092</v>
      </c>
      <c r="L40" s="6">
        <f t="shared" ref="L40:L47" si="2">K40-$K$36</f>
        <v>1.0801702526274823</v>
      </c>
      <c r="M40" s="6">
        <f t="shared" ref="M40:M47" si="3">2^-L40</f>
        <v>0.4729730044641261</v>
      </c>
    </row>
    <row r="41" spans="1:15">
      <c r="A41" s="2" t="s">
        <v>33</v>
      </c>
      <c r="B41" s="2" t="s">
        <v>18</v>
      </c>
      <c r="C41" s="2" t="s">
        <v>27</v>
      </c>
      <c r="D41" s="3"/>
      <c r="E41" s="2" t="s">
        <v>23</v>
      </c>
      <c r="F41" s="15">
        <v>23.332543850802601</v>
      </c>
      <c r="H41" s="5">
        <f t="shared" si="1"/>
        <v>22.99423200507356</v>
      </c>
      <c r="K41" s="6">
        <f>H41-I20</f>
        <v>-1.833007721113102</v>
      </c>
      <c r="L41" s="6">
        <f t="shared" si="2"/>
        <v>1.2539571058903896</v>
      </c>
      <c r="M41" s="6">
        <f t="shared" si="3"/>
        <v>0.41929655853154602</v>
      </c>
    </row>
    <row r="42" spans="1:15">
      <c r="A42" s="2"/>
      <c r="B42" s="2"/>
      <c r="C42" s="2"/>
      <c r="D42" s="3"/>
      <c r="E42" s="2" t="s">
        <v>37</v>
      </c>
      <c r="F42" s="15">
        <v>19.40002499597</v>
      </c>
      <c r="H42" s="5">
        <f t="shared" si="1"/>
        <v>19.118732981453956</v>
      </c>
      <c r="I42" s="5">
        <f>AVERAGE(H42:H44)</f>
        <v>19.155364913674237</v>
      </c>
      <c r="J42" s="5">
        <f>AVERAGE(I42:I44)</f>
        <v>19.155364913674237</v>
      </c>
      <c r="K42" s="6">
        <f>H42-$I$23</f>
        <v>-5.4950509205637559</v>
      </c>
      <c r="L42" s="6">
        <f t="shared" si="2"/>
        <v>-2.4080860935602644</v>
      </c>
      <c r="M42" s="6">
        <f t="shared" si="3"/>
        <v>5.3076972924732573</v>
      </c>
      <c r="O42" s="5">
        <f>H42-$I$23</f>
        <v>-5.4950509205637559</v>
      </c>
    </row>
    <row r="43" spans="1:15">
      <c r="A43" s="2"/>
      <c r="B43" s="2"/>
      <c r="C43" s="2"/>
      <c r="D43" s="3"/>
      <c r="E43" s="2" t="s">
        <v>38</v>
      </c>
      <c r="F43" s="15">
        <v>19.412786846732899</v>
      </c>
      <c r="H43" s="5">
        <f t="shared" si="1"/>
        <v>19.131309790872283</v>
      </c>
      <c r="K43" s="6">
        <f>H43-$I$23</f>
        <v>-5.4824741111454287</v>
      </c>
      <c r="L43" s="6">
        <f t="shared" si="2"/>
        <v>-2.3955092841419372</v>
      </c>
      <c r="M43" s="6">
        <f t="shared" si="3"/>
        <v>5.2616281143989783</v>
      </c>
      <c r="O43" s="5">
        <f t="shared" ref="O43:O44" si="4">H43-$I$23</f>
        <v>-5.4824741111454287</v>
      </c>
    </row>
    <row r="44" spans="1:15">
      <c r="A44" s="2"/>
      <c r="B44" s="2"/>
      <c r="C44" s="2"/>
      <c r="D44" s="3"/>
      <c r="E44" s="2" t="s">
        <v>38</v>
      </c>
      <c r="F44" s="15">
        <v>19.498775827780801</v>
      </c>
      <c r="H44" s="5">
        <f t="shared" si="1"/>
        <v>19.216051968696469</v>
      </c>
      <c r="K44" s="6">
        <f>H44-$I$23</f>
        <v>-5.3977319333212428</v>
      </c>
      <c r="L44" s="6">
        <f t="shared" si="2"/>
        <v>-2.3107671063177513</v>
      </c>
      <c r="M44" s="6">
        <f t="shared" si="3"/>
        <v>4.961468198388534</v>
      </c>
      <c r="O44" s="5">
        <f t="shared" si="4"/>
        <v>-5.3977319333212428</v>
      </c>
    </row>
    <row r="45" spans="1:15">
      <c r="A45" s="2"/>
      <c r="B45" s="2"/>
      <c r="C45" s="2"/>
      <c r="D45" s="3"/>
      <c r="E45" s="2" t="s">
        <v>39</v>
      </c>
      <c r="F45" s="15">
        <v>21.184182568834299</v>
      </c>
      <c r="H45" s="5">
        <f t="shared" si="1"/>
        <v>20.877021037243441</v>
      </c>
      <c r="I45" s="5">
        <f>AVERAGE(H45:H47)</f>
        <v>20.958583104530518</v>
      </c>
      <c r="J45" s="5">
        <f>AVERAGE(I45:I47)</f>
        <v>20.958583104530518</v>
      </c>
      <c r="K45" s="6">
        <f>H45-$I$26</f>
        <v>-6.1183461093223599</v>
      </c>
      <c r="L45" s="6">
        <f t="shared" si="2"/>
        <v>-3.0313812823188684</v>
      </c>
      <c r="M45" s="6">
        <f>2^-L45</f>
        <v>8.1759211476036864</v>
      </c>
      <c r="N45" s="6"/>
    </row>
    <row r="46" spans="1:15">
      <c r="A46" s="2"/>
      <c r="B46" s="2"/>
      <c r="C46" s="2"/>
      <c r="D46" s="3"/>
      <c r="E46" s="2" t="s">
        <v>39</v>
      </c>
      <c r="F46" s="15">
        <v>21.285052861536901</v>
      </c>
      <c r="H46" s="5">
        <f t="shared" si="1"/>
        <v>20.976428754106838</v>
      </c>
      <c r="K46" s="6">
        <f t="shared" ref="K46:K47" si="5">H46-$I$26</f>
        <v>-6.0189383924589634</v>
      </c>
      <c r="L46" s="6">
        <f t="shared" si="2"/>
        <v>-2.9319735654554719</v>
      </c>
      <c r="M46" s="6">
        <f t="shared" si="3"/>
        <v>7.6315365702257854</v>
      </c>
    </row>
    <row r="47" spans="1:15">
      <c r="A47" s="2"/>
      <c r="B47" s="2"/>
      <c r="C47" s="2"/>
      <c r="D47" s="3"/>
      <c r="E47" s="2" t="s">
        <v>39</v>
      </c>
      <c r="F47" s="15">
        <v>21.331598521715101</v>
      </c>
      <c r="H47" s="5">
        <f t="shared" si="1"/>
        <v>21.02229952224128</v>
      </c>
      <c r="K47" s="6">
        <f t="shared" si="5"/>
        <v>-5.9730676243245213</v>
      </c>
      <c r="L47" s="6">
        <f t="shared" si="2"/>
        <v>-2.8861027973210298</v>
      </c>
      <c r="M47" s="6">
        <f t="shared" si="3"/>
        <v>7.3927073183599559</v>
      </c>
    </row>
    <row r="48" spans="1:15">
      <c r="A48" s="3"/>
      <c r="B48" s="3"/>
      <c r="C48" s="3"/>
      <c r="D48" s="3"/>
      <c r="E48" s="3"/>
      <c r="F48" s="13"/>
      <c r="H48" s="5"/>
      <c r="I48" s="5"/>
      <c r="K48" s="6"/>
      <c r="L48" s="6"/>
      <c r="M48" s="6"/>
    </row>
    <row r="49" spans="1:17">
      <c r="A49" s="3"/>
      <c r="B49" s="3"/>
      <c r="C49" s="3"/>
      <c r="D49" s="3"/>
      <c r="E49" s="3"/>
      <c r="F49" s="13"/>
      <c r="H49" s="5"/>
    </row>
    <row r="50" spans="1:17">
      <c r="A50" s="3"/>
      <c r="B50" s="3"/>
      <c r="C50" s="3"/>
      <c r="D50" s="3"/>
      <c r="E50" s="3"/>
      <c r="F50" s="13"/>
      <c r="H50" s="5"/>
    </row>
    <row r="51" spans="1:17">
      <c r="A51" s="3"/>
      <c r="B51" s="3"/>
      <c r="C51" s="3"/>
      <c r="D51" s="3"/>
      <c r="E51" s="3"/>
      <c r="F51" s="13"/>
      <c r="H51" s="5"/>
      <c r="I51" s="5"/>
      <c r="K51" s="6"/>
      <c r="L51" s="6"/>
      <c r="M51" s="6"/>
      <c r="Q51" s="14"/>
    </row>
    <row r="52" spans="1:17">
      <c r="A52" s="3"/>
      <c r="B52" s="3"/>
      <c r="C52" s="3"/>
      <c r="D52" s="3"/>
      <c r="E52" s="3"/>
      <c r="F52" s="13"/>
      <c r="H52" s="5"/>
      <c r="Q52" s="14"/>
    </row>
    <row r="53" spans="1:17">
      <c r="A53" s="3"/>
      <c r="B53" s="3"/>
      <c r="C53" s="3"/>
      <c r="D53" s="3"/>
      <c r="E53" s="3"/>
      <c r="F53" s="13"/>
      <c r="H53" s="5"/>
      <c r="Q53" s="14"/>
    </row>
    <row r="54" spans="1:17" ht="21">
      <c r="A54" s="1"/>
      <c r="B54" s="1"/>
      <c r="C54" s="1"/>
      <c r="D54" s="1"/>
      <c r="E54" s="1"/>
      <c r="F54" s="1"/>
      <c r="G54" s="1"/>
      <c r="H54" s="5"/>
      <c r="I54" s="1"/>
      <c r="J54" s="1"/>
      <c r="K54" s="1"/>
      <c r="L54" s="1"/>
      <c r="M54" s="1"/>
      <c r="N54" s="1"/>
      <c r="O54" s="1"/>
      <c r="Q54" s="14"/>
    </row>
    <row r="55" spans="1:17">
      <c r="A55" s="2"/>
      <c r="B55" s="2"/>
      <c r="C55" s="2"/>
      <c r="D55" s="3"/>
      <c r="E55" s="2"/>
      <c r="F55" s="15"/>
      <c r="H55" s="15"/>
      <c r="I55" s="5"/>
      <c r="K55" s="6"/>
      <c r="O55" s="5"/>
      <c r="Q55" s="14"/>
    </row>
    <row r="56" spans="1:17">
      <c r="A56" s="2"/>
      <c r="B56" s="2"/>
      <c r="C56" s="2"/>
      <c r="D56" s="3"/>
      <c r="E56" s="2"/>
      <c r="F56" s="15"/>
      <c r="H56" s="15"/>
      <c r="O56" s="5"/>
      <c r="Q56" s="14"/>
    </row>
    <row r="57" spans="1:17">
      <c r="A57" s="2"/>
      <c r="B57" s="2"/>
      <c r="C57" s="2"/>
      <c r="D57" s="3"/>
      <c r="E57" s="2"/>
      <c r="F57" s="15"/>
      <c r="H57" s="15"/>
      <c r="O57" s="5"/>
    </row>
    <row r="58" spans="1:17">
      <c r="A58" s="2"/>
      <c r="B58" s="2"/>
      <c r="C58" s="2"/>
      <c r="D58" s="3"/>
      <c r="E58" s="2"/>
      <c r="F58" s="15"/>
      <c r="H58" s="15"/>
      <c r="I58" s="5"/>
      <c r="K58" s="6"/>
      <c r="L58" s="6"/>
      <c r="M58" s="6"/>
    </row>
    <row r="59" spans="1:17">
      <c r="A59" s="2"/>
      <c r="B59" s="2"/>
      <c r="C59" s="2"/>
      <c r="D59" s="3"/>
      <c r="E59" s="2"/>
      <c r="F59" s="15"/>
      <c r="H59" s="15"/>
      <c r="K59" s="6"/>
      <c r="L59" s="6"/>
      <c r="M59" s="6"/>
    </row>
    <row r="60" spans="1:17">
      <c r="A60" s="2"/>
      <c r="B60" s="2"/>
      <c r="C60" s="2"/>
      <c r="D60" s="3"/>
      <c r="E60" s="2"/>
      <c r="F60" s="15"/>
      <c r="H60" s="15"/>
      <c r="K60" s="6"/>
      <c r="L60" s="6"/>
      <c r="M60" s="6"/>
    </row>
    <row r="61" spans="1:17">
      <c r="A61" s="2"/>
      <c r="B61" s="2"/>
      <c r="C61" s="2"/>
      <c r="D61" s="3"/>
      <c r="E61" s="2"/>
      <c r="F61" s="15"/>
      <c r="H61" s="15"/>
      <c r="I61" s="5"/>
      <c r="K61" s="6"/>
      <c r="L61" s="6"/>
      <c r="M61" s="6"/>
      <c r="O61" s="5"/>
    </row>
    <row r="62" spans="1:17">
      <c r="A62" s="2"/>
      <c r="B62" s="2"/>
      <c r="C62" s="2"/>
      <c r="D62" s="3"/>
      <c r="E62" s="2"/>
      <c r="F62" s="15"/>
      <c r="H62" s="15"/>
      <c r="K62" s="6"/>
      <c r="L62" s="6"/>
      <c r="M62" s="6"/>
      <c r="O62" s="5"/>
    </row>
    <row r="63" spans="1:17">
      <c r="A63" s="2"/>
      <c r="B63" s="2"/>
      <c r="C63" s="2"/>
      <c r="D63" s="3"/>
      <c r="E63" s="2"/>
      <c r="F63" s="15"/>
      <c r="H63" s="15"/>
      <c r="K63" s="6"/>
      <c r="L63" s="6"/>
      <c r="M63" s="6"/>
      <c r="O63" s="5"/>
    </row>
    <row r="64" spans="1:17">
      <c r="A64" s="2"/>
      <c r="B64" s="2"/>
      <c r="C64" s="2"/>
      <c r="D64" s="3"/>
      <c r="E64" s="2"/>
      <c r="F64" s="15"/>
      <c r="H64" s="15"/>
      <c r="I64" s="5"/>
      <c r="K64" s="6"/>
      <c r="L64" s="6"/>
      <c r="M64" s="6"/>
      <c r="N64" s="6"/>
    </row>
    <row r="65" spans="1:15">
      <c r="A65" s="2"/>
      <c r="B65" s="2"/>
      <c r="C65" s="2"/>
      <c r="D65" s="3"/>
      <c r="E65" s="2"/>
      <c r="F65" s="15"/>
      <c r="H65" s="15"/>
      <c r="K65" s="6"/>
      <c r="L65" s="6"/>
      <c r="M65" s="6"/>
    </row>
    <row r="66" spans="1:15">
      <c r="A66" s="2"/>
      <c r="B66" s="2"/>
      <c r="C66" s="2"/>
      <c r="D66" s="3"/>
      <c r="E66" s="2"/>
      <c r="F66" s="15"/>
      <c r="H66" s="15"/>
      <c r="K66" s="6"/>
      <c r="L66" s="6"/>
      <c r="M66" s="6"/>
    </row>
    <row r="67" spans="1:15" ht="21">
      <c r="A67" s="1"/>
      <c r="B67" s="3"/>
      <c r="C67" s="3"/>
      <c r="D67" s="3"/>
      <c r="E67" s="3"/>
      <c r="F67" s="13"/>
      <c r="H67" s="5"/>
      <c r="I67" s="5"/>
      <c r="K67" s="6"/>
      <c r="L67" s="6"/>
      <c r="M67" s="6"/>
    </row>
    <row r="68" spans="1:15">
      <c r="A68" s="3"/>
      <c r="B68" s="3"/>
      <c r="C68" s="3"/>
      <c r="D68" s="3"/>
      <c r="E68" s="3"/>
      <c r="F68" s="13"/>
      <c r="H68" s="5"/>
    </row>
    <row r="69" spans="1:15">
      <c r="A69" s="3"/>
      <c r="B69" s="3"/>
      <c r="C69" s="3"/>
      <c r="D69" s="3"/>
      <c r="E69" s="3"/>
      <c r="F69" s="13"/>
      <c r="H69" s="5"/>
    </row>
    <row r="70" spans="1:15">
      <c r="A70" s="3"/>
      <c r="B70" s="3"/>
      <c r="C70" s="3"/>
      <c r="D70" s="3"/>
      <c r="E70" s="3"/>
      <c r="F70" s="13"/>
      <c r="H70" s="5"/>
      <c r="I70" s="5"/>
      <c r="K70" s="6"/>
      <c r="L70" s="6"/>
      <c r="M70" s="6"/>
    </row>
    <row r="71" spans="1:15">
      <c r="A71" s="3"/>
      <c r="B71" s="3"/>
      <c r="C71" s="3"/>
      <c r="D71" s="3"/>
      <c r="E71" s="2"/>
      <c r="F71" s="13"/>
      <c r="H71" s="5"/>
    </row>
    <row r="72" spans="1:15">
      <c r="A72" s="3"/>
      <c r="B72" s="3"/>
      <c r="C72" s="3"/>
      <c r="D72" s="3"/>
      <c r="E72" s="2"/>
      <c r="F72" s="13"/>
      <c r="H72" s="5"/>
    </row>
    <row r="73" spans="1:15" ht="21">
      <c r="A73" s="1"/>
      <c r="B73" s="1"/>
      <c r="C73" s="1"/>
      <c r="D73" s="1"/>
      <c r="E73" s="2"/>
      <c r="F73" s="1"/>
      <c r="G73" s="1"/>
      <c r="H73" s="5"/>
      <c r="I73" s="1"/>
      <c r="J73" s="1"/>
      <c r="K73" s="1"/>
      <c r="L73" s="1"/>
      <c r="M73" s="1"/>
      <c r="N73" s="1"/>
      <c r="O73" s="1"/>
    </row>
    <row r="74" spans="1:15">
      <c r="A74" s="2"/>
      <c r="B74" s="2"/>
      <c r="C74" s="2"/>
      <c r="D74" s="3"/>
      <c r="E74" s="2"/>
      <c r="F74" s="14"/>
      <c r="H74" s="14"/>
      <c r="I74" s="5"/>
      <c r="K74" s="6"/>
    </row>
    <row r="75" spans="1:15">
      <c r="A75" s="2"/>
      <c r="B75" s="2"/>
      <c r="C75" s="2"/>
      <c r="D75" s="3"/>
      <c r="E75" s="2"/>
      <c r="F75" s="14"/>
      <c r="H75" s="14"/>
    </row>
    <row r="76" spans="1:15">
      <c r="A76" s="2"/>
      <c r="B76" s="2"/>
      <c r="C76" s="2"/>
      <c r="D76" s="3"/>
      <c r="E76" s="2"/>
      <c r="F76" s="14"/>
      <c r="H76" s="14"/>
    </row>
    <row r="77" spans="1:15">
      <c r="A77" s="2"/>
      <c r="B77" s="2"/>
      <c r="C77" s="2"/>
      <c r="D77" s="3"/>
      <c r="E77" s="2"/>
      <c r="F77" s="14"/>
      <c r="H77" s="14"/>
      <c r="I77" s="5"/>
      <c r="K77" s="6"/>
      <c r="L77" s="6"/>
      <c r="M77" s="6"/>
    </row>
    <row r="78" spans="1:15">
      <c r="A78" s="2"/>
      <c r="B78" s="2"/>
      <c r="C78" s="2"/>
      <c r="D78" s="3"/>
      <c r="E78" s="2"/>
      <c r="F78" s="14"/>
      <c r="H78" s="14"/>
      <c r="K78" s="6"/>
      <c r="L78" s="6"/>
      <c r="M78" s="6"/>
    </row>
    <row r="79" spans="1:15">
      <c r="A79" s="2"/>
      <c r="B79" s="2"/>
      <c r="C79" s="2"/>
      <c r="D79" s="3"/>
      <c r="E79" s="2"/>
      <c r="F79" s="14"/>
      <c r="H79" s="14"/>
      <c r="K79" s="6"/>
      <c r="L79" s="6"/>
      <c r="M79" s="6"/>
    </row>
    <row r="80" spans="1:15">
      <c r="A80" s="2"/>
      <c r="B80" s="2"/>
      <c r="C80" s="2"/>
      <c r="D80" s="3"/>
      <c r="E80" s="2"/>
      <c r="F80" s="14"/>
      <c r="H80" s="5"/>
      <c r="I80" s="5"/>
      <c r="K80" s="6"/>
      <c r="L80" s="6"/>
      <c r="M80" s="6"/>
    </row>
    <row r="81" spans="1:15">
      <c r="A81" s="2"/>
      <c r="B81" s="2"/>
      <c r="C81" s="2"/>
      <c r="D81" s="3"/>
      <c r="E81" s="2"/>
      <c r="F81" s="14"/>
      <c r="H81" s="5"/>
      <c r="K81" s="6"/>
    </row>
    <row r="82" spans="1:15">
      <c r="A82" s="2"/>
      <c r="B82" s="2"/>
      <c r="C82" s="2"/>
      <c r="D82" s="3"/>
      <c r="E82" s="2"/>
      <c r="F82" s="14"/>
      <c r="H82" s="5"/>
      <c r="K82" s="6"/>
    </row>
    <row r="83" spans="1:15">
      <c r="A83" s="2"/>
      <c r="B83" s="2"/>
      <c r="C83" s="2"/>
      <c r="D83" s="3"/>
      <c r="E83" s="2"/>
      <c r="F83" s="14"/>
      <c r="H83" s="14"/>
      <c r="I83" s="5"/>
      <c r="K83" s="6"/>
      <c r="L83" s="6"/>
      <c r="M83" s="6"/>
      <c r="N83" s="6"/>
    </row>
    <row r="84" spans="1:15">
      <c r="A84" s="2"/>
      <c r="B84" s="2"/>
      <c r="C84" s="2"/>
      <c r="D84" s="3"/>
      <c r="E84" s="2"/>
      <c r="F84" s="14"/>
      <c r="H84" s="14"/>
      <c r="K84" s="6"/>
      <c r="L84" s="6"/>
      <c r="M84" s="6"/>
    </row>
    <row r="85" spans="1:15">
      <c r="A85" s="2"/>
      <c r="B85" s="2"/>
      <c r="C85" s="2"/>
      <c r="D85" s="3"/>
      <c r="E85" s="2"/>
      <c r="F85" s="14"/>
      <c r="H85" s="14"/>
      <c r="K85" s="6"/>
      <c r="L85" s="6"/>
      <c r="M85" s="6"/>
    </row>
    <row r="86" spans="1:15">
      <c r="A86" s="3"/>
      <c r="B86" s="3"/>
      <c r="C86" s="3"/>
      <c r="D86" s="3"/>
      <c r="E86" s="3"/>
      <c r="F86" s="13"/>
      <c r="H86" s="5"/>
      <c r="I86" s="5"/>
    </row>
    <row r="87" spans="1:15">
      <c r="A87" s="3"/>
      <c r="B87" s="3"/>
      <c r="C87" s="3"/>
      <c r="D87" s="3"/>
      <c r="E87" s="3"/>
      <c r="F87" s="13"/>
      <c r="H87" s="5"/>
    </row>
    <row r="88" spans="1:15" ht="21">
      <c r="A88" s="1"/>
      <c r="B88" s="3"/>
      <c r="C88" s="3"/>
      <c r="D88" s="3"/>
      <c r="E88" s="3"/>
      <c r="F88" s="13"/>
      <c r="H88" s="5"/>
    </row>
    <row r="89" spans="1:15">
      <c r="A89" s="3"/>
      <c r="B89" s="3"/>
      <c r="C89" s="3"/>
      <c r="D89" s="3"/>
      <c r="E89" s="3"/>
      <c r="F89" s="13"/>
      <c r="H89" s="5"/>
      <c r="I89" s="5"/>
    </row>
    <row r="90" spans="1:15">
      <c r="A90" s="3"/>
      <c r="B90" s="3"/>
      <c r="C90" s="3"/>
      <c r="D90" s="3"/>
      <c r="E90" s="2"/>
      <c r="F90" s="15"/>
      <c r="H90" s="15"/>
      <c r="I90" s="5"/>
      <c r="K90" s="6"/>
      <c r="O90" s="5"/>
    </row>
    <row r="91" spans="1:15">
      <c r="A91" s="3"/>
      <c r="B91" s="3"/>
      <c r="C91" s="3"/>
      <c r="D91" s="3"/>
      <c r="E91" s="2"/>
      <c r="F91" s="15"/>
      <c r="H91" s="15"/>
      <c r="O91" s="5"/>
    </row>
    <row r="92" spans="1:15">
      <c r="E92" s="2"/>
      <c r="F92" s="15"/>
      <c r="H92" s="15"/>
      <c r="O92" s="5"/>
    </row>
    <row r="93" spans="1:15">
      <c r="E93" s="2"/>
      <c r="F93" s="15"/>
      <c r="H93" s="15"/>
      <c r="I93" s="5"/>
      <c r="K93" s="6"/>
      <c r="L93" s="6"/>
      <c r="M93" s="6"/>
    </row>
    <row r="94" spans="1:15">
      <c r="E94" s="2"/>
      <c r="F94" s="15"/>
      <c r="H94" s="15"/>
      <c r="K94" s="6"/>
      <c r="L94" s="6"/>
      <c r="M94" s="6"/>
    </row>
    <row r="95" spans="1:15">
      <c r="E95" s="2"/>
      <c r="F95" s="15"/>
      <c r="H95" s="15"/>
      <c r="K95" s="6"/>
      <c r="L95" s="6"/>
      <c r="M95" s="6"/>
    </row>
    <row r="96" spans="1:15">
      <c r="E96" s="2"/>
      <c r="F96" s="15"/>
      <c r="H96" s="15"/>
      <c r="I96" s="5"/>
      <c r="K96" s="6"/>
      <c r="L96" s="6"/>
      <c r="M96" s="6"/>
      <c r="O96" s="5"/>
    </row>
    <row r="97" spans="1:15">
      <c r="E97" s="2"/>
      <c r="F97" s="15"/>
      <c r="H97" s="15"/>
      <c r="K97" s="6"/>
      <c r="L97" s="6"/>
      <c r="M97" s="6"/>
      <c r="O97" s="5"/>
    </row>
    <row r="98" spans="1:15">
      <c r="E98" s="2"/>
      <c r="F98" s="15"/>
      <c r="H98" s="15"/>
      <c r="K98" s="6"/>
      <c r="L98" s="6"/>
      <c r="M98" s="6"/>
      <c r="O98" s="5"/>
    </row>
    <row r="99" spans="1:15">
      <c r="E99" s="2"/>
      <c r="F99" s="15"/>
      <c r="H99" s="15"/>
      <c r="I99" s="5"/>
      <c r="K99" s="6"/>
      <c r="L99" s="6"/>
      <c r="M99" s="6"/>
    </row>
    <row r="100" spans="1:15">
      <c r="E100" s="2"/>
      <c r="F100" s="15"/>
      <c r="H100" s="15"/>
      <c r="K100" s="6"/>
      <c r="L100" s="6"/>
      <c r="M100" s="6"/>
    </row>
    <row r="101" spans="1:15">
      <c r="E101" s="2"/>
      <c r="F101" s="15"/>
      <c r="H101" s="15"/>
      <c r="K101" s="6"/>
      <c r="L101" s="6"/>
      <c r="M101" s="6"/>
    </row>
    <row r="103" spans="1:15" ht="21">
      <c r="A103" s="1">
        <v>13445</v>
      </c>
    </row>
    <row r="104" spans="1:15">
      <c r="E104" s="2" t="s">
        <v>19</v>
      </c>
      <c r="F104" s="15">
        <v>21.115711434043298</v>
      </c>
      <c r="H104" s="5">
        <f>LOG(1.94^F104, 2)</f>
        <v>20.187816386937737</v>
      </c>
      <c r="I104" s="5">
        <f>AVERAGE(H104:H106)</f>
        <v>20.343506569207729</v>
      </c>
      <c r="J104">
        <f>STDEV(H104:H106)</f>
        <v>0.32737461366917125</v>
      </c>
      <c r="K104" s="6">
        <f>I104-I17</f>
        <v>-2.4794165792456546</v>
      </c>
      <c r="O104" s="5">
        <f>H104-$I$17</f>
        <v>-2.6351067615156474</v>
      </c>
    </row>
    <row r="105" spans="1:15">
      <c r="E105" s="2" t="s">
        <v>19</v>
      </c>
      <c r="F105" s="15">
        <v>21.047949453914299</v>
      </c>
      <c r="H105" s="5">
        <f t="shared" ref="H105:H115" si="6">LOG(1.94^F105, 2)</f>
        <v>20.123032095054771</v>
      </c>
      <c r="O105" s="5">
        <f t="shared" ref="O105:O106" si="7">H105-$I$17</f>
        <v>-2.6998910533986127</v>
      </c>
    </row>
    <row r="106" spans="1:15">
      <c r="E106" s="2" t="s">
        <v>19</v>
      </c>
      <c r="F106" s="15">
        <v>21.672011981035901</v>
      </c>
      <c r="H106" s="5">
        <f t="shared" si="6"/>
        <v>20.719671225630673</v>
      </c>
      <c r="O106" s="5">
        <f t="shared" si="7"/>
        <v>-2.1032519228227109</v>
      </c>
    </row>
    <row r="107" spans="1:15">
      <c r="E107" s="2" t="s">
        <v>23</v>
      </c>
      <c r="F107" s="15">
        <v>24.4839412260893</v>
      </c>
      <c r="H107" s="5">
        <f t="shared" si="6"/>
        <v>23.408034886476962</v>
      </c>
      <c r="I107" s="5">
        <f>AVERAGE(H107:H109)</f>
        <v>23.694714849390419</v>
      </c>
      <c r="J107">
        <f>STDEV(H107:H109)</f>
        <v>0.42222209602130301</v>
      </c>
      <c r="K107" s="6">
        <f>H107-$I$20</f>
        <v>-1.4192048397096997</v>
      </c>
      <c r="L107" s="6">
        <f>K107-K104</f>
        <v>1.0602117395359549</v>
      </c>
      <c r="M107" s="6">
        <f>2^-L107</f>
        <v>0.47956167083156787</v>
      </c>
    </row>
    <row r="108" spans="1:15">
      <c r="E108" s="2" t="s">
        <v>23</v>
      </c>
      <c r="F108" s="15">
        <v>24.576514206984399</v>
      </c>
      <c r="H108" s="5">
        <f t="shared" si="6"/>
        <v>23.496539900695367</v>
      </c>
      <c r="K108" s="6">
        <f t="shared" ref="K108:K109" si="8">H108-$I$20</f>
        <v>-1.3306998254912941</v>
      </c>
      <c r="L108" s="6">
        <f>K108-K104</f>
        <v>1.1487167537543606</v>
      </c>
      <c r="M108" s="6">
        <f>2^-L108</f>
        <v>0.45102623108184264</v>
      </c>
    </row>
    <row r="109" spans="1:15">
      <c r="E109" s="2" t="s">
        <v>23</v>
      </c>
      <c r="F109" s="15">
        <v>25.290938251396501</v>
      </c>
      <c r="H109" s="5">
        <f t="shared" si="6"/>
        <v>24.17956976099893</v>
      </c>
      <c r="K109" s="6">
        <f t="shared" si="8"/>
        <v>-0.64766996518773112</v>
      </c>
      <c r="L109" s="6">
        <f>K109-$K$104</f>
        <v>1.8317466140579235</v>
      </c>
      <c r="M109" s="6">
        <f>2^-L109</f>
        <v>0.28092431121592121</v>
      </c>
    </row>
    <row r="110" spans="1:15">
      <c r="E110" s="2" t="s">
        <v>37</v>
      </c>
      <c r="F110" s="15">
        <v>21.512916676986201</v>
      </c>
      <c r="H110" s="5">
        <f t="shared" si="6"/>
        <v>20.567567101826384</v>
      </c>
      <c r="I110" s="5">
        <f>AVERAGE(H110:H112)</f>
        <v>20.999413074390102</v>
      </c>
      <c r="J110">
        <f>STDEV(H110:H112)</f>
        <v>0.75644498781990044</v>
      </c>
      <c r="K110" s="6">
        <f>H110-$I$23</f>
        <v>-4.0462168001913277</v>
      </c>
      <c r="L110" s="6">
        <f t="shared" ref="L110:L115" si="9">K110-$K$104</f>
        <v>-1.5668002209456731</v>
      </c>
      <c r="M110" s="6">
        <f t="shared" ref="M110:M112" si="10">2^-L110</f>
        <v>2.962469335877981</v>
      </c>
      <c r="O110" s="5">
        <f>H110-$I$23</f>
        <v>-4.0462168001913277</v>
      </c>
    </row>
    <row r="111" spans="1:15">
      <c r="E111" s="2" t="s">
        <v>38</v>
      </c>
      <c r="F111" s="15">
        <v>21.502710876757401</v>
      </c>
      <c r="H111" s="5">
        <f t="shared" si="6"/>
        <v>20.557809778624446</v>
      </c>
      <c r="K111" s="6">
        <f t="shared" ref="K111:K112" si="11">H111-$I$23</f>
        <v>-4.0559741233932662</v>
      </c>
      <c r="L111" s="6">
        <f t="shared" si="9"/>
        <v>-1.5765575441476116</v>
      </c>
      <c r="M111" s="6">
        <f t="shared" si="10"/>
        <v>2.9825731965974511</v>
      </c>
      <c r="O111" s="5">
        <f t="shared" ref="O111:O112" si="12">H111-$I$23</f>
        <v>-4.0559741233932662</v>
      </c>
    </row>
    <row r="112" spans="1:15">
      <c r="E112" s="2" t="s">
        <v>38</v>
      </c>
      <c r="F112" s="15">
        <v>22.878207360963401</v>
      </c>
      <c r="H112" s="5">
        <f t="shared" si="6"/>
        <v>21.872862342719468</v>
      </c>
      <c r="K112" s="6">
        <f t="shared" si="11"/>
        <v>-2.7409215592982434</v>
      </c>
      <c r="L112" s="6">
        <f t="shared" si="9"/>
        <v>-0.26150498005258882</v>
      </c>
      <c r="M112" s="6">
        <f t="shared" si="10"/>
        <v>1.1987285334690856</v>
      </c>
      <c r="O112" s="5">
        <f t="shared" si="12"/>
        <v>-2.7409215592982434</v>
      </c>
    </row>
    <row r="113" spans="5:13">
      <c r="E113" s="2" t="s">
        <v>39</v>
      </c>
      <c r="F113" s="15">
        <v>24.724700152550302</v>
      </c>
      <c r="H113" s="5">
        <f t="shared" si="6"/>
        <v>23.638214059747671</v>
      </c>
      <c r="I113" s="5">
        <f>AVERAGE(H113:H115)</f>
        <v>23.906894286568402</v>
      </c>
      <c r="J113">
        <f>STDEV(H113:H115)</f>
        <v>0.30337306020942412</v>
      </c>
      <c r="K113" s="6">
        <f>H113-$I$26</f>
        <v>-3.3571530868181299</v>
      </c>
      <c r="L113" s="6">
        <f t="shared" si="9"/>
        <v>-0.87773650757247523</v>
      </c>
      <c r="M113" s="6">
        <f>2^-L113</f>
        <v>1.8374901388870895</v>
      </c>
    </row>
    <row r="114" spans="5:13">
      <c r="E114" s="2" t="s">
        <v>39</v>
      </c>
      <c r="F114" s="15">
        <v>24.9426349667559</v>
      </c>
      <c r="H114" s="5">
        <f t="shared" si="6"/>
        <v>23.84657208866119</v>
      </c>
      <c r="K114" s="6">
        <f t="shared" ref="K114:K115" si="13">H114-$I$26</f>
        <v>-3.1487950579046107</v>
      </c>
      <c r="L114" s="6">
        <f t="shared" si="9"/>
        <v>-0.66937847865895606</v>
      </c>
      <c r="M114" s="6">
        <f>2^-L114</f>
        <v>1.590387671727862</v>
      </c>
    </row>
    <row r="115" spans="5:13">
      <c r="E115" s="2" t="s">
        <v>39</v>
      </c>
      <c r="F115" s="15">
        <v>25.3498541641254</v>
      </c>
      <c r="H115" s="5">
        <f t="shared" si="6"/>
        <v>24.235896711296345</v>
      </c>
      <c r="K115" s="6">
        <f t="shared" si="13"/>
        <v>-2.7594704352694563</v>
      </c>
      <c r="L115" s="6">
        <f t="shared" si="9"/>
        <v>-0.28005385602380173</v>
      </c>
      <c r="M115" s="6">
        <f>2^-L115</f>
        <v>1.2142402113195159</v>
      </c>
    </row>
  </sheetData>
  <mergeCells count="4">
    <mergeCell ref="A2:O2"/>
    <mergeCell ref="A15:O15"/>
    <mergeCell ref="A16:O16"/>
    <mergeCell ref="A35:O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4780C-65D7-47C1-9FB0-3ABB968C384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10648-ACEA-42A1-98EE-0E1422B4B763}">
  <dimension ref="A1:O91"/>
  <sheetViews>
    <sheetView tabSelected="1" topLeftCell="A35" workbookViewId="0">
      <selection activeCell="A42" sqref="A42:N44"/>
    </sheetView>
  </sheetViews>
  <sheetFormatPr defaultColWidth="8.85546875" defaultRowHeight="15"/>
  <cols>
    <col min="2" max="2" width="16.85546875" customWidth="1"/>
    <col min="3" max="3" width="13.140625" customWidth="1"/>
    <col min="4" max="4" width="18.85546875" customWidth="1"/>
    <col min="5" max="5" width="11" customWidth="1"/>
    <col min="6" max="6" width="13.85546875" customWidth="1"/>
    <col min="7" max="7" width="14.7109375" customWidth="1"/>
    <col min="8" max="8" width="12.28515625" customWidth="1"/>
    <col min="9" max="9" width="14.28515625" customWidth="1"/>
    <col min="10" max="10" width="12.7109375" customWidth="1"/>
    <col min="11" max="11" width="12.85546875" customWidth="1"/>
    <col min="12" max="12" width="11" customWidth="1"/>
    <col min="13" max="13" width="10.7109375" customWidth="1"/>
    <col min="14" max="14" width="10.85546875" customWidth="1"/>
    <col min="15" max="15" width="9.140625" customWidth="1"/>
  </cols>
  <sheetData>
    <row r="1" spans="1:15" ht="30.7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</row>
    <row r="2" spans="1:15" ht="23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>
      <c r="A3" s="3"/>
      <c r="B3" s="3"/>
      <c r="C3" s="3"/>
      <c r="D3" s="3"/>
      <c r="E3" s="3"/>
      <c r="F3" s="12"/>
      <c r="G3" s="13"/>
      <c r="J3" s="13"/>
    </row>
    <row r="4" spans="1:15">
      <c r="A4" s="3"/>
      <c r="B4" s="3"/>
      <c r="C4" s="3"/>
      <c r="D4" s="3"/>
      <c r="E4" s="3"/>
      <c r="F4" s="12"/>
      <c r="G4" s="13"/>
      <c r="J4" s="13"/>
    </row>
    <row r="5" spans="1:15">
      <c r="A5" s="3"/>
      <c r="B5" s="3"/>
      <c r="C5" s="3"/>
      <c r="D5" s="3"/>
      <c r="E5" s="3"/>
      <c r="F5" s="12"/>
      <c r="G5" s="13"/>
      <c r="J5" s="13"/>
    </row>
    <row r="6" spans="1:15">
      <c r="A6" s="3"/>
      <c r="B6" s="3"/>
      <c r="C6" s="3"/>
      <c r="D6" s="3"/>
      <c r="E6" s="3"/>
      <c r="F6" s="12"/>
      <c r="G6" s="13"/>
      <c r="J6" s="13"/>
    </row>
    <row r="7" spans="1:15">
      <c r="A7" s="3"/>
      <c r="B7" s="3"/>
      <c r="C7" s="3"/>
      <c r="D7" s="3"/>
      <c r="E7" s="3"/>
      <c r="F7" s="12"/>
      <c r="G7" s="13"/>
      <c r="J7" s="13"/>
    </row>
    <row r="8" spans="1:15">
      <c r="A8" s="3"/>
      <c r="B8" s="3"/>
      <c r="C8" s="3"/>
      <c r="D8" s="3"/>
      <c r="E8" s="3"/>
      <c r="F8" s="12"/>
      <c r="G8" s="13"/>
      <c r="J8" s="13"/>
    </row>
    <row r="9" spans="1:15">
      <c r="A9" s="3"/>
      <c r="B9" s="3"/>
      <c r="C9" s="3"/>
      <c r="D9" s="3"/>
      <c r="E9" s="3"/>
      <c r="F9" s="12"/>
      <c r="G9" s="13"/>
      <c r="J9" s="13"/>
    </row>
    <row r="10" spans="1:15">
      <c r="A10" s="3"/>
      <c r="B10" s="3"/>
      <c r="C10" s="3"/>
      <c r="D10" s="3"/>
      <c r="E10" s="3"/>
      <c r="F10" s="12"/>
      <c r="G10" s="13"/>
      <c r="J10" s="13"/>
    </row>
    <row r="11" spans="1:15">
      <c r="A11" s="3"/>
      <c r="B11" s="3"/>
      <c r="C11" s="3"/>
      <c r="D11" s="3"/>
      <c r="E11" s="3"/>
      <c r="F11" s="12"/>
      <c r="G11" s="13"/>
      <c r="J11" s="13"/>
    </row>
    <row r="12" spans="1:15">
      <c r="A12" s="3"/>
      <c r="B12" s="3"/>
      <c r="C12" s="3"/>
      <c r="D12" s="3"/>
      <c r="E12" s="3"/>
      <c r="F12" s="12"/>
      <c r="G12" s="13"/>
      <c r="J12" s="13"/>
    </row>
    <row r="13" spans="1:15">
      <c r="A13" s="3"/>
      <c r="B13" s="3"/>
      <c r="C13" s="3"/>
      <c r="D13" s="3"/>
      <c r="E13" s="3"/>
      <c r="F13" s="12"/>
      <c r="G13" s="13"/>
      <c r="J13" s="13"/>
    </row>
    <row r="14" spans="1:15">
      <c r="A14" s="3"/>
      <c r="B14" s="3"/>
      <c r="C14" s="3"/>
      <c r="D14" s="3"/>
      <c r="E14" s="3"/>
      <c r="F14" s="12"/>
      <c r="G14" s="13"/>
      <c r="J14" s="13"/>
    </row>
    <row r="15" spans="1:15" ht="23.25">
      <c r="A15" s="11" t="s">
        <v>15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ht="21">
      <c r="A16" s="7" t="s">
        <v>16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4">
      <c r="A17" s="2" t="s">
        <v>17</v>
      </c>
      <c r="B17" s="2" t="s">
        <v>18</v>
      </c>
      <c r="C17" s="2" t="s">
        <v>16</v>
      </c>
      <c r="D17" s="3"/>
      <c r="E17" s="2" t="s">
        <v>19</v>
      </c>
      <c r="F17" s="14">
        <v>22.98</v>
      </c>
      <c r="G17">
        <v>2.0099999999999998</v>
      </c>
      <c r="H17" s="5">
        <f>LOG($G$17^F17,2)</f>
        <v>23.145352622268604</v>
      </c>
      <c r="I17" s="5">
        <f>AVERAGE(H17:H19)</f>
        <v>22.920412293621666</v>
      </c>
      <c r="J17">
        <f>STDEV(H17:H19)</f>
        <v>0.195389004843942</v>
      </c>
      <c r="K17" s="6"/>
    </row>
    <row r="18" spans="1:14">
      <c r="A18" s="2" t="s">
        <v>20</v>
      </c>
      <c r="B18" s="2" t="s">
        <v>18</v>
      </c>
      <c r="C18" s="2" t="s">
        <v>16</v>
      </c>
      <c r="D18" s="3"/>
      <c r="E18" s="2" t="s">
        <v>19</v>
      </c>
      <c r="F18" s="14">
        <v>22.66</v>
      </c>
      <c r="H18" s="5">
        <f t="shared" ref="H18:H28" si="0">LOG($G$17^F18,2)</f>
        <v>22.823050061819259</v>
      </c>
    </row>
    <row r="19" spans="1:14">
      <c r="A19" s="2" t="s">
        <v>21</v>
      </c>
      <c r="B19" s="2" t="s">
        <v>18</v>
      </c>
      <c r="C19" s="2" t="s">
        <v>16</v>
      </c>
      <c r="D19" s="3"/>
      <c r="E19" s="2" t="s">
        <v>19</v>
      </c>
      <c r="F19" s="14">
        <v>22.63</v>
      </c>
      <c r="H19" s="5">
        <f t="shared" si="0"/>
        <v>22.792834196777129</v>
      </c>
    </row>
    <row r="20" spans="1:14">
      <c r="A20" s="2" t="s">
        <v>22</v>
      </c>
      <c r="B20" s="2" t="s">
        <v>18</v>
      </c>
      <c r="C20" s="2" t="s">
        <v>16</v>
      </c>
      <c r="D20" s="3"/>
      <c r="E20" s="2" t="s">
        <v>23</v>
      </c>
      <c r="F20" s="14">
        <v>21.51</v>
      </c>
      <c r="H20" s="5">
        <f t="shared" si="0"/>
        <v>21.664775235204424</v>
      </c>
      <c r="I20" s="5">
        <f>AVERAGE(H20:H22)</f>
        <v>21.60434350512017</v>
      </c>
      <c r="J20">
        <f>STDEV(H20:H22)</f>
        <v>6.0431730084252067E-2</v>
      </c>
      <c r="K20" s="6"/>
      <c r="L20" s="5">
        <f>I20-I17</f>
        <v>-1.3160687885014966</v>
      </c>
      <c r="M20" s="5">
        <f>2^L20</f>
        <v>0.40162784808292379</v>
      </c>
    </row>
    <row r="21" spans="1:14">
      <c r="A21" s="2" t="s">
        <v>24</v>
      </c>
      <c r="B21" s="2" t="s">
        <v>18</v>
      </c>
      <c r="C21" s="2" t="s">
        <v>16</v>
      </c>
      <c r="D21" s="3"/>
      <c r="E21" s="2" t="s">
        <v>23</v>
      </c>
      <c r="F21" s="14">
        <v>21.39</v>
      </c>
      <c r="H21" s="5">
        <f t="shared" si="0"/>
        <v>21.543911775035919</v>
      </c>
    </row>
    <row r="22" spans="1:14">
      <c r="A22" s="2" t="s">
        <v>25</v>
      </c>
      <c r="B22" s="2" t="s">
        <v>18</v>
      </c>
      <c r="C22" s="2" t="s">
        <v>16</v>
      </c>
      <c r="D22" s="3"/>
      <c r="E22" s="2" t="s">
        <v>23</v>
      </c>
      <c r="F22" s="14">
        <v>21.45</v>
      </c>
      <c r="H22" s="5">
        <f t="shared" si="0"/>
        <v>21.60434350512017</v>
      </c>
    </row>
    <row r="23" spans="1:14">
      <c r="A23" s="2"/>
      <c r="B23" s="2"/>
      <c r="C23" s="2"/>
      <c r="D23" s="3"/>
      <c r="E23" s="2"/>
      <c r="F23" s="14"/>
      <c r="H23" s="5"/>
      <c r="I23" s="5"/>
      <c r="K23" s="6"/>
      <c r="L23" s="5"/>
      <c r="M23" s="5"/>
    </row>
    <row r="24" spans="1:14">
      <c r="A24" s="2"/>
      <c r="B24" s="2"/>
      <c r="C24" s="2"/>
      <c r="D24" s="3"/>
      <c r="E24" s="2"/>
      <c r="F24" s="14"/>
      <c r="H24" s="5"/>
    </row>
    <row r="25" spans="1:14">
      <c r="A25" s="2"/>
      <c r="B25" s="2"/>
      <c r="C25" s="2"/>
      <c r="D25" s="3"/>
      <c r="E25" s="2"/>
      <c r="F25" s="14"/>
      <c r="H25" s="5"/>
      <c r="I25" s="5"/>
    </row>
    <row r="26" spans="1:14">
      <c r="A26" s="2"/>
      <c r="B26" s="2"/>
      <c r="C26" s="2"/>
      <c r="D26" s="3"/>
      <c r="E26" s="2" t="s">
        <v>26</v>
      </c>
      <c r="F26" s="14">
        <v>21.07</v>
      </c>
      <c r="H26" s="5">
        <f t="shared" si="0"/>
        <v>21.221609214586572</v>
      </c>
      <c r="I26" s="5">
        <f>AVERAGE(H26:H28)</f>
        <v>21.322328764726993</v>
      </c>
      <c r="J26">
        <f>STDEV(H26:H28)</f>
        <v>0.10611463064225879</v>
      </c>
      <c r="K26" s="6"/>
      <c r="L26" s="6"/>
      <c r="M26" s="6"/>
      <c r="N26" s="6"/>
    </row>
    <row r="27" spans="1:14">
      <c r="A27" s="2"/>
      <c r="B27" s="2"/>
      <c r="C27" s="2"/>
      <c r="D27" s="3"/>
      <c r="E27" s="2" t="s">
        <v>26</v>
      </c>
      <c r="F27" s="14">
        <v>21.16</v>
      </c>
      <c r="H27" s="5">
        <f t="shared" si="0"/>
        <v>21.312256809712952</v>
      </c>
    </row>
    <row r="28" spans="1:14">
      <c r="A28" s="2"/>
      <c r="B28" s="2"/>
      <c r="C28" s="2"/>
      <c r="D28" s="3"/>
      <c r="E28" s="2" t="s">
        <v>26</v>
      </c>
      <c r="F28" s="14">
        <v>21.28</v>
      </c>
      <c r="H28" s="5">
        <f t="shared" si="0"/>
        <v>21.43312026988146</v>
      </c>
    </row>
    <row r="29" spans="1:14">
      <c r="A29" s="3"/>
      <c r="B29" s="3"/>
      <c r="C29" s="3"/>
      <c r="D29" s="3"/>
      <c r="E29" s="3"/>
      <c r="F29" s="13"/>
      <c r="H29" s="5"/>
      <c r="I29" s="5"/>
      <c r="K29" s="6"/>
      <c r="L29" s="6"/>
      <c r="M29" s="6"/>
    </row>
    <row r="30" spans="1:14">
      <c r="A30" s="3"/>
      <c r="B30" s="3"/>
      <c r="C30" s="3"/>
      <c r="D30" s="3"/>
      <c r="E30" s="3"/>
      <c r="F30" s="13"/>
      <c r="H30" s="5"/>
    </row>
    <row r="31" spans="1:14">
      <c r="A31" s="3"/>
      <c r="B31" s="3"/>
      <c r="C31" s="3"/>
      <c r="D31" s="3"/>
      <c r="E31" s="3"/>
      <c r="F31" s="13"/>
      <c r="H31" s="5"/>
    </row>
    <row r="32" spans="1:14">
      <c r="A32" s="3"/>
      <c r="B32" s="3"/>
      <c r="C32" s="3"/>
      <c r="D32" s="3"/>
      <c r="E32" s="3"/>
      <c r="F32" s="13"/>
      <c r="H32" s="5"/>
      <c r="I32" s="5"/>
      <c r="K32" s="6"/>
      <c r="L32" s="6"/>
      <c r="M32" s="6"/>
    </row>
    <row r="33" spans="1:15">
      <c r="A33" s="3"/>
      <c r="B33" s="3"/>
      <c r="C33" s="3"/>
      <c r="D33" s="3"/>
      <c r="E33" s="3"/>
      <c r="F33" s="13"/>
      <c r="H33" s="5"/>
    </row>
    <row r="34" spans="1:15">
      <c r="A34" s="3"/>
      <c r="B34" s="3"/>
      <c r="C34" s="3"/>
      <c r="D34" s="3"/>
      <c r="E34" s="3"/>
      <c r="F34" s="13"/>
      <c r="H34" s="5"/>
    </row>
    <row r="35" spans="1:15" ht="21">
      <c r="A35" s="7" t="s">
        <v>27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2" t="s">
        <v>28</v>
      </c>
      <c r="B36" s="2" t="s">
        <v>18</v>
      </c>
      <c r="C36" s="2" t="s">
        <v>27</v>
      </c>
      <c r="D36" s="3"/>
      <c r="E36" s="2" t="s">
        <v>19</v>
      </c>
      <c r="F36" s="14">
        <v>20.14</v>
      </c>
      <c r="H36" s="14">
        <v>22.55</v>
      </c>
      <c r="I36" s="5">
        <f>AVERAGE(H36:H38)</f>
        <v>22.58</v>
      </c>
      <c r="J36">
        <f>STDEV(H36:H38)</f>
        <v>0.10816653826391984</v>
      </c>
      <c r="K36" s="6">
        <f>I36-I17</f>
        <v>-0.34041229362166803</v>
      </c>
      <c r="O36" s="5">
        <f>H36-I17</f>
        <v>-0.37041229362166561</v>
      </c>
    </row>
    <row r="37" spans="1:15">
      <c r="A37" s="2" t="s">
        <v>29</v>
      </c>
      <c r="B37" s="2" t="s">
        <v>18</v>
      </c>
      <c r="C37" s="2" t="s">
        <v>27</v>
      </c>
      <c r="D37" s="3"/>
      <c r="E37" s="2" t="s">
        <v>19</v>
      </c>
      <c r="F37" s="14">
        <v>20.02</v>
      </c>
      <c r="H37" s="14">
        <v>22.49</v>
      </c>
      <c r="K37" s="6"/>
      <c r="O37" s="5">
        <f>H37-I17</f>
        <v>-0.43041229362166789</v>
      </c>
    </row>
    <row r="38" spans="1:15">
      <c r="A38" s="2" t="s">
        <v>30</v>
      </c>
      <c r="B38" s="2" t="s">
        <v>18</v>
      </c>
      <c r="C38" s="2" t="s">
        <v>27</v>
      </c>
      <c r="D38" s="3"/>
      <c r="E38" s="2" t="s">
        <v>19</v>
      </c>
      <c r="F38" s="14">
        <v>19.809999999999999</v>
      </c>
      <c r="H38" s="14">
        <v>22.7</v>
      </c>
      <c r="K38" s="6"/>
      <c r="O38" s="5">
        <f>H38-I17</f>
        <v>-0.22041229362166703</v>
      </c>
    </row>
    <row r="39" spans="1:15">
      <c r="A39" s="2" t="s">
        <v>31</v>
      </c>
      <c r="B39" s="2" t="s">
        <v>18</v>
      </c>
      <c r="C39" s="2" t="s">
        <v>27</v>
      </c>
      <c r="D39" s="3"/>
      <c r="E39" s="2" t="s">
        <v>23</v>
      </c>
      <c r="F39" s="14">
        <v>20.7</v>
      </c>
      <c r="H39" s="14">
        <v>21.98</v>
      </c>
      <c r="I39" s="5">
        <f>AVERAGE(H39:H41)</f>
        <v>22.056666666666668</v>
      </c>
      <c r="J39">
        <f>STDEV(H39:H41)</f>
        <v>7.094598884597611E-2</v>
      </c>
      <c r="K39" s="6">
        <f>H39-I20</f>
        <v>0.37565649487983066</v>
      </c>
      <c r="L39" s="6">
        <f>K39-K36</f>
        <v>0.71606878850149869</v>
      </c>
      <c r="M39" s="6">
        <f>2^-L39</f>
        <v>0.60875398291120808</v>
      </c>
    </row>
    <row r="40" spans="1:15">
      <c r="A40" s="2" t="s">
        <v>32</v>
      </c>
      <c r="B40" s="2" t="s">
        <v>18</v>
      </c>
      <c r="C40" s="2" t="s">
        <v>27</v>
      </c>
      <c r="D40" s="3"/>
      <c r="E40" s="2" t="s">
        <v>23</v>
      </c>
      <c r="F40" s="14">
        <v>20.38</v>
      </c>
      <c r="H40" s="14">
        <v>22.07</v>
      </c>
      <c r="K40" s="6">
        <f>H40-I20</f>
        <v>0.46565649487983052</v>
      </c>
      <c r="L40" s="6">
        <f>K40-K36</f>
        <v>0.80606878850149855</v>
      </c>
      <c r="M40" s="6">
        <f t="shared" ref="M40:M47" si="1">2^-L40</f>
        <v>0.57193821561971792</v>
      </c>
    </row>
    <row r="41" spans="1:15">
      <c r="A41" s="2" t="s">
        <v>33</v>
      </c>
      <c r="B41" s="2" t="s">
        <v>18</v>
      </c>
      <c r="C41" s="2" t="s">
        <v>27</v>
      </c>
      <c r="D41" s="3"/>
      <c r="E41" s="2" t="s">
        <v>23</v>
      </c>
      <c r="F41" s="14">
        <v>20.6</v>
      </c>
      <c r="H41" s="14">
        <v>22.12</v>
      </c>
      <c r="K41" s="6">
        <f>H41-I20</f>
        <v>0.51565649487983123</v>
      </c>
      <c r="L41" s="6">
        <f>K41-K36</f>
        <v>0.85606878850149926</v>
      </c>
      <c r="M41" s="6">
        <f t="shared" si="1"/>
        <v>0.55245590036753678</v>
      </c>
    </row>
    <row r="42" spans="1:15">
      <c r="A42" s="2"/>
      <c r="B42" s="2"/>
      <c r="C42" s="2"/>
      <c r="D42" s="3"/>
      <c r="E42" s="2"/>
      <c r="F42" s="14"/>
      <c r="H42" s="14"/>
      <c r="I42" s="5"/>
      <c r="K42" s="6"/>
      <c r="L42" s="6"/>
      <c r="M42" s="6"/>
    </row>
    <row r="43" spans="1:15">
      <c r="A43" s="2"/>
      <c r="B43" s="2"/>
      <c r="C43" s="2"/>
      <c r="D43" s="3"/>
      <c r="E43" s="2"/>
      <c r="F43" s="14"/>
      <c r="H43" s="14"/>
      <c r="K43" s="6"/>
      <c r="L43" s="6"/>
      <c r="M43" s="6"/>
    </row>
    <row r="44" spans="1:15">
      <c r="A44" s="2"/>
      <c r="B44" s="2"/>
      <c r="C44" s="2"/>
      <c r="D44" s="3"/>
      <c r="E44" s="2"/>
      <c r="F44" s="14"/>
      <c r="H44" s="14"/>
      <c r="K44" s="6"/>
      <c r="L44" s="6"/>
      <c r="M44" s="6"/>
    </row>
    <row r="45" spans="1:15">
      <c r="A45" s="2"/>
      <c r="B45" s="2"/>
      <c r="C45" s="2"/>
      <c r="D45" s="3"/>
      <c r="E45" s="2" t="s">
        <v>26</v>
      </c>
      <c r="F45" s="14"/>
      <c r="H45" s="14">
        <v>22.71</v>
      </c>
      <c r="I45" s="5">
        <f>AVERAGE(H45:H47)</f>
        <v>22.713333333333335</v>
      </c>
      <c r="J45">
        <f>STDEV(H45:H47)</f>
        <v>9.5043849529220528E-2</v>
      </c>
      <c r="K45" s="6">
        <f>H45-I26</f>
        <v>1.3876712352730074</v>
      </c>
      <c r="L45" s="6">
        <f>K45-K36</f>
        <v>1.7280835288946754</v>
      </c>
      <c r="M45" s="6">
        <f t="shared" si="1"/>
        <v>0.30185267075473976</v>
      </c>
      <c r="N45" s="6"/>
    </row>
    <row r="46" spans="1:15">
      <c r="A46" s="2"/>
      <c r="B46" s="2"/>
      <c r="C46" s="2"/>
      <c r="D46" s="3"/>
      <c r="E46" s="2" t="s">
        <v>26</v>
      </c>
      <c r="F46" s="14"/>
      <c r="H46" s="14">
        <v>22.62</v>
      </c>
      <c r="K46" s="6">
        <f>H46-I26</f>
        <v>1.2976712352730075</v>
      </c>
      <c r="L46" s="6">
        <f>K46-K36</f>
        <v>1.6380835288946756</v>
      </c>
      <c r="M46" s="6">
        <f t="shared" si="1"/>
        <v>0.32128298224525631</v>
      </c>
    </row>
    <row r="47" spans="1:15">
      <c r="A47" s="2"/>
      <c r="B47" s="2"/>
      <c r="C47" s="2"/>
      <c r="D47" s="3"/>
      <c r="E47" s="2" t="s">
        <v>26</v>
      </c>
      <c r="F47" s="14"/>
      <c r="H47" s="14">
        <v>22.81</v>
      </c>
      <c r="K47" s="6">
        <f>H47-I26</f>
        <v>1.4876712352730053</v>
      </c>
      <c r="L47" s="6">
        <f>K47-K36</f>
        <v>1.8280835288946733</v>
      </c>
      <c r="M47" s="6">
        <f t="shared" si="1"/>
        <v>0.28163850039767024</v>
      </c>
    </row>
    <row r="48" spans="1:15">
      <c r="A48" s="3"/>
      <c r="B48" s="3"/>
      <c r="C48" s="3"/>
      <c r="D48" s="3"/>
      <c r="E48" s="3"/>
      <c r="F48" s="13"/>
      <c r="H48" s="5"/>
      <c r="I48" s="5"/>
      <c r="K48" s="6"/>
      <c r="L48" s="6"/>
      <c r="M48" s="6"/>
    </row>
    <row r="49" spans="1:15">
      <c r="A49" s="3"/>
      <c r="B49" s="3"/>
      <c r="C49" s="3"/>
      <c r="D49" s="3"/>
      <c r="E49" s="3"/>
      <c r="F49" s="13"/>
      <c r="H49" s="5"/>
    </row>
    <row r="50" spans="1:15">
      <c r="A50" s="3"/>
      <c r="B50" s="3"/>
      <c r="C50" s="3"/>
      <c r="D50" s="3"/>
      <c r="E50" s="3"/>
      <c r="F50" s="13"/>
      <c r="H50" s="5"/>
    </row>
    <row r="51" spans="1:15">
      <c r="A51" s="3"/>
      <c r="B51" s="3"/>
      <c r="C51" s="3"/>
      <c r="D51" s="3"/>
      <c r="E51" s="3"/>
      <c r="F51" s="13"/>
      <c r="H51" s="5"/>
      <c r="I51" s="5"/>
      <c r="K51" s="6"/>
      <c r="L51" s="6"/>
      <c r="M51" s="6"/>
    </row>
    <row r="52" spans="1:15">
      <c r="A52" s="3"/>
      <c r="B52" s="3"/>
      <c r="C52" s="3"/>
      <c r="D52" s="3"/>
      <c r="E52" s="3"/>
      <c r="F52" s="13"/>
      <c r="H52" s="5"/>
    </row>
    <row r="53" spans="1:15">
      <c r="A53" s="3"/>
      <c r="B53" s="3"/>
      <c r="C53" s="3"/>
      <c r="D53" s="3"/>
      <c r="E53" s="3"/>
      <c r="F53" s="13"/>
      <c r="H53" s="5"/>
    </row>
    <row r="54" spans="1:15" ht="21">
      <c r="A54" s="1"/>
      <c r="B54" s="1"/>
      <c r="C54" s="1"/>
      <c r="D54" s="1"/>
      <c r="E54" s="1"/>
      <c r="F54" s="1"/>
      <c r="G54" s="1"/>
      <c r="H54" s="5"/>
      <c r="I54" s="1"/>
      <c r="J54" s="1"/>
      <c r="K54" s="1"/>
      <c r="L54" s="1"/>
      <c r="M54" s="1"/>
      <c r="N54" s="1"/>
      <c r="O54" s="1"/>
    </row>
    <row r="55" spans="1:15">
      <c r="A55" s="2"/>
      <c r="B55" s="2"/>
      <c r="C55" s="2"/>
      <c r="D55" s="3"/>
      <c r="E55" s="2"/>
      <c r="F55" s="14"/>
      <c r="H55" s="5"/>
      <c r="I55" s="5"/>
      <c r="K55" s="6"/>
      <c r="O55" s="5"/>
    </row>
    <row r="56" spans="1:15">
      <c r="A56" s="2"/>
      <c r="B56" s="2"/>
      <c r="C56" s="2"/>
      <c r="D56" s="3"/>
      <c r="E56" s="2"/>
      <c r="F56" s="14"/>
      <c r="H56" s="5"/>
      <c r="O56" s="5"/>
    </row>
    <row r="57" spans="1:15">
      <c r="A57" s="2"/>
      <c r="B57" s="2"/>
      <c r="C57" s="2"/>
      <c r="D57" s="3"/>
      <c r="E57" s="2"/>
      <c r="F57" s="14"/>
      <c r="H57" s="5"/>
      <c r="O57" s="5"/>
    </row>
    <row r="58" spans="1:15">
      <c r="A58" s="2"/>
      <c r="B58" s="2"/>
      <c r="C58" s="2"/>
      <c r="D58" s="3"/>
      <c r="E58" s="2"/>
      <c r="F58" s="14"/>
      <c r="H58" s="5"/>
      <c r="I58" s="5"/>
      <c r="K58" s="6"/>
      <c r="L58" s="6"/>
      <c r="M58" s="6"/>
    </row>
    <row r="59" spans="1:15">
      <c r="A59" s="2"/>
      <c r="B59" s="2"/>
      <c r="C59" s="2"/>
      <c r="D59" s="3"/>
      <c r="E59" s="2"/>
      <c r="F59" s="14"/>
      <c r="H59" s="5"/>
      <c r="K59" s="6"/>
      <c r="L59" s="6"/>
      <c r="M59" s="6"/>
    </row>
    <row r="60" spans="1:15">
      <c r="A60" s="2"/>
      <c r="B60" s="2"/>
      <c r="C60" s="2"/>
      <c r="D60" s="3"/>
      <c r="E60" s="2"/>
      <c r="F60" s="14"/>
      <c r="H60" s="5"/>
      <c r="K60" s="6"/>
      <c r="L60" s="6"/>
      <c r="M60" s="6"/>
    </row>
    <row r="61" spans="1:15">
      <c r="A61" s="2"/>
      <c r="B61" s="2"/>
      <c r="C61" s="2"/>
      <c r="D61" s="3"/>
      <c r="E61" s="2"/>
      <c r="F61" s="14"/>
      <c r="H61" s="5"/>
      <c r="I61" s="5"/>
      <c r="K61" s="6"/>
      <c r="L61" s="6"/>
      <c r="M61" s="6"/>
    </row>
    <row r="62" spans="1:15">
      <c r="A62" s="2"/>
      <c r="B62" s="2"/>
      <c r="C62" s="2"/>
      <c r="D62" s="3"/>
      <c r="E62" s="2"/>
      <c r="F62" s="14"/>
      <c r="H62" s="5"/>
      <c r="K62" s="6"/>
      <c r="L62" s="6"/>
      <c r="M62" s="6"/>
    </row>
    <row r="63" spans="1:15">
      <c r="A63" s="2"/>
      <c r="B63" s="2"/>
      <c r="C63" s="2"/>
      <c r="D63" s="3"/>
      <c r="E63" s="2"/>
      <c r="F63" s="14"/>
      <c r="H63" s="5"/>
      <c r="K63" s="6"/>
      <c r="L63" s="6"/>
      <c r="M63" s="6"/>
    </row>
    <row r="64" spans="1:15">
      <c r="A64" s="2"/>
      <c r="B64" s="2"/>
      <c r="C64" s="2"/>
      <c r="D64" s="3"/>
      <c r="E64" s="2"/>
      <c r="F64" s="14"/>
      <c r="H64" s="5"/>
      <c r="I64" s="5"/>
      <c r="K64" s="6"/>
      <c r="L64" s="6"/>
      <c r="M64" s="6"/>
      <c r="N64" s="6"/>
    </row>
    <row r="65" spans="1:15">
      <c r="A65" s="2"/>
      <c r="B65" s="2"/>
      <c r="C65" s="2"/>
      <c r="D65" s="3"/>
      <c r="E65" s="2"/>
      <c r="F65" s="14"/>
      <c r="H65" s="5"/>
      <c r="K65" s="6"/>
      <c r="L65" s="6"/>
      <c r="M65" s="6"/>
    </row>
    <row r="66" spans="1:15">
      <c r="A66" s="2"/>
      <c r="B66" s="2"/>
      <c r="C66" s="2"/>
      <c r="D66" s="3"/>
      <c r="E66" s="2"/>
      <c r="F66" s="14"/>
      <c r="H66" s="5"/>
      <c r="K66" s="6"/>
      <c r="L66" s="6"/>
      <c r="M66" s="6"/>
    </row>
    <row r="67" spans="1:15">
      <c r="A67" s="3"/>
      <c r="B67" s="3"/>
      <c r="C67" s="3"/>
      <c r="D67" s="3"/>
      <c r="E67" s="3"/>
      <c r="F67" s="13"/>
      <c r="H67" s="5"/>
      <c r="I67" s="5"/>
      <c r="K67" s="6"/>
      <c r="L67" s="6"/>
      <c r="M67" s="6"/>
    </row>
    <row r="68" spans="1:15">
      <c r="A68" s="3"/>
      <c r="B68" s="3"/>
      <c r="C68" s="3"/>
      <c r="D68" s="3"/>
      <c r="E68" s="3"/>
      <c r="F68" s="13"/>
      <c r="H68" s="5"/>
    </row>
    <row r="69" spans="1:15">
      <c r="A69" s="3"/>
      <c r="B69" s="3"/>
      <c r="C69" s="3"/>
      <c r="D69" s="3"/>
      <c r="E69" s="3"/>
      <c r="F69" s="13"/>
      <c r="H69" s="5"/>
    </row>
    <row r="70" spans="1:15">
      <c r="A70" s="3"/>
      <c r="B70" s="3"/>
      <c r="C70" s="3"/>
      <c r="D70" s="3"/>
      <c r="E70" s="3"/>
      <c r="F70" s="13"/>
      <c r="H70" s="5"/>
      <c r="I70" s="5"/>
      <c r="K70" s="6"/>
      <c r="L70" s="6"/>
      <c r="M70" s="6"/>
    </row>
    <row r="71" spans="1:15">
      <c r="A71" s="3"/>
      <c r="B71" s="3"/>
      <c r="C71" s="3"/>
      <c r="D71" s="3"/>
      <c r="E71" s="3"/>
      <c r="F71" s="13"/>
      <c r="H71" s="5"/>
    </row>
    <row r="72" spans="1:15">
      <c r="A72" s="3"/>
      <c r="B72" s="3"/>
      <c r="C72" s="3"/>
      <c r="D72" s="3"/>
      <c r="E72" s="3"/>
      <c r="F72" s="13"/>
      <c r="H72" s="5"/>
    </row>
    <row r="73" spans="1:15" ht="21">
      <c r="A73" s="1"/>
      <c r="B73" s="1"/>
      <c r="C73" s="1"/>
      <c r="D73" s="1"/>
      <c r="E73" s="1"/>
      <c r="F73" s="1"/>
      <c r="G73" s="1"/>
      <c r="H73" s="5"/>
      <c r="I73" s="1"/>
      <c r="J73" s="1"/>
      <c r="K73" s="1"/>
      <c r="L73" s="1"/>
      <c r="M73" s="1"/>
      <c r="N73" s="1"/>
      <c r="O73" s="1"/>
    </row>
    <row r="74" spans="1:15">
      <c r="A74" s="2"/>
      <c r="B74" s="2"/>
      <c r="C74" s="2"/>
      <c r="D74" s="3"/>
      <c r="E74" s="2"/>
      <c r="F74" s="14"/>
      <c r="H74" s="14"/>
      <c r="I74" s="5"/>
      <c r="K74" s="6"/>
    </row>
    <row r="75" spans="1:15">
      <c r="A75" s="2"/>
      <c r="B75" s="2"/>
      <c r="C75" s="2"/>
      <c r="D75" s="3"/>
      <c r="E75" s="2"/>
      <c r="F75" s="14"/>
      <c r="H75" s="14"/>
    </row>
    <row r="76" spans="1:15">
      <c r="A76" s="2"/>
      <c r="B76" s="2"/>
      <c r="C76" s="2"/>
      <c r="D76" s="3"/>
      <c r="E76" s="2"/>
      <c r="F76" s="14"/>
      <c r="H76" s="14"/>
    </row>
    <row r="77" spans="1:15">
      <c r="A77" s="2"/>
      <c r="B77" s="2"/>
      <c r="C77" s="2"/>
      <c r="D77" s="3"/>
      <c r="E77" s="2"/>
      <c r="F77" s="14"/>
      <c r="H77" s="14"/>
      <c r="I77" s="5"/>
      <c r="K77" s="6"/>
      <c r="L77" s="6"/>
      <c r="M77" s="6"/>
    </row>
    <row r="78" spans="1:15">
      <c r="A78" s="2"/>
      <c r="B78" s="2"/>
      <c r="C78" s="2"/>
      <c r="D78" s="3"/>
      <c r="E78" s="2"/>
      <c r="F78" s="14"/>
      <c r="H78" s="14"/>
      <c r="K78" s="6"/>
      <c r="L78" s="6"/>
      <c r="M78" s="6"/>
    </row>
    <row r="79" spans="1:15">
      <c r="A79" s="2"/>
      <c r="B79" s="2"/>
      <c r="C79" s="2"/>
      <c r="D79" s="3"/>
      <c r="E79" s="2"/>
      <c r="F79" s="14"/>
      <c r="H79" s="14"/>
      <c r="K79" s="6"/>
      <c r="L79" s="6"/>
      <c r="M79" s="6"/>
    </row>
    <row r="80" spans="1:15">
      <c r="A80" s="2"/>
      <c r="B80" s="2"/>
      <c r="C80" s="2"/>
      <c r="D80" s="3"/>
      <c r="E80" s="2"/>
      <c r="F80" s="14"/>
      <c r="H80" s="5"/>
      <c r="I80" s="5"/>
      <c r="K80" s="6"/>
      <c r="L80" s="6"/>
      <c r="M80" s="6"/>
    </row>
    <row r="81" spans="1:14">
      <c r="A81" s="2"/>
      <c r="B81" s="2"/>
      <c r="C81" s="2"/>
      <c r="D81" s="3"/>
      <c r="E81" s="2"/>
      <c r="F81" s="14"/>
      <c r="H81" s="5"/>
      <c r="K81" s="6"/>
    </row>
    <row r="82" spans="1:14">
      <c r="A82" s="2"/>
      <c r="B82" s="2"/>
      <c r="C82" s="2"/>
      <c r="D82" s="3"/>
      <c r="E82" s="2"/>
      <c r="F82" s="14"/>
      <c r="H82" s="5"/>
      <c r="K82" s="6"/>
    </row>
    <row r="83" spans="1:14">
      <c r="A83" s="2"/>
      <c r="B83" s="2"/>
      <c r="C83" s="2"/>
      <c r="D83" s="3"/>
      <c r="E83" s="2"/>
      <c r="F83" s="14"/>
      <c r="H83" s="14"/>
      <c r="I83" s="5"/>
      <c r="K83" s="6"/>
      <c r="L83" s="6"/>
      <c r="M83" s="6"/>
      <c r="N83" s="6"/>
    </row>
    <row r="84" spans="1:14">
      <c r="A84" s="2"/>
      <c r="B84" s="2"/>
      <c r="C84" s="2"/>
      <c r="D84" s="3"/>
      <c r="E84" s="2"/>
      <c r="F84" s="14"/>
      <c r="H84" s="14"/>
      <c r="K84" s="6"/>
      <c r="L84" s="6"/>
      <c r="M84" s="6"/>
    </row>
    <row r="85" spans="1:14">
      <c r="A85" s="2"/>
      <c r="B85" s="2"/>
      <c r="C85" s="2"/>
      <c r="D85" s="3"/>
      <c r="E85" s="2"/>
      <c r="F85" s="14"/>
      <c r="H85" s="14"/>
      <c r="K85" s="6"/>
      <c r="L85" s="6"/>
      <c r="M85" s="6"/>
    </row>
    <row r="86" spans="1:14">
      <c r="A86" s="3"/>
      <c r="B86" s="3"/>
      <c r="C86" s="3"/>
      <c r="D86" s="3"/>
      <c r="E86" s="3"/>
      <c r="F86" s="13"/>
      <c r="H86" s="5"/>
      <c r="I86" s="5"/>
    </row>
    <row r="87" spans="1:14">
      <c r="A87" s="3"/>
      <c r="B87" s="3"/>
      <c r="C87" s="3"/>
      <c r="D87" s="3"/>
      <c r="E87" s="3"/>
      <c r="F87" s="13"/>
      <c r="H87" s="5"/>
    </row>
    <row r="88" spans="1:14">
      <c r="A88" s="3"/>
      <c r="B88" s="3"/>
      <c r="C88" s="3"/>
      <c r="D88" s="3"/>
      <c r="E88" s="3"/>
      <c r="F88" s="13"/>
      <c r="H88" s="5"/>
    </row>
    <row r="89" spans="1:14">
      <c r="A89" s="3"/>
      <c r="B89" s="3"/>
      <c r="C89" s="3"/>
      <c r="D89" s="3"/>
      <c r="E89" s="3"/>
      <c r="F89" s="13"/>
      <c r="H89" s="5"/>
      <c r="I89" s="5"/>
    </row>
    <row r="90" spans="1:14">
      <c r="A90" s="3"/>
      <c r="B90" s="3"/>
      <c r="C90" s="3"/>
      <c r="D90" s="3"/>
      <c r="E90" s="3"/>
      <c r="F90" s="13"/>
      <c r="H90" s="5"/>
    </row>
    <row r="91" spans="1:14">
      <c r="A91" s="3"/>
      <c r="B91" s="3"/>
      <c r="C91" s="3"/>
      <c r="D91" s="3"/>
      <c r="E91" s="3"/>
      <c r="F91" s="13"/>
      <c r="H91" s="5"/>
    </row>
  </sheetData>
  <mergeCells count="4">
    <mergeCell ref="A2:O2"/>
    <mergeCell ref="A15:O15"/>
    <mergeCell ref="A16:O16"/>
    <mergeCell ref="A35:O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2026-07-13T17:08:30Z</dcterms:created>
  <dcterms:modified xsi:type="dcterms:W3CDTF">2026-07-13T17:26:33Z</dcterms:modified>
  <cp:category/>
  <cp:contentStatus/>
</cp:coreProperties>
</file>