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9DDB1DDB-F7F7-4CDD-88B3-61E4A8339CD7}" xr6:coauthVersionLast="47" xr6:coauthVersionMax="47" xr10:uidLastSave="{00000000-0000-0000-0000-000000000000}"/>
  <bookViews>
    <workbookView xWindow="240" yWindow="105" windowWidth="14805" windowHeight="8010" firstSheet="7" activeTab="7" xr2:uid="{00000000-000D-0000-FFFF-FFFF00000000}"/>
  </bookViews>
  <sheets>
    <sheet name="Sheet1" sheetId="1" r:id="rId1"/>
    <sheet name="5.23.25" sheetId="3" r:id="rId2"/>
    <sheet name="6.11.25" sheetId="4" r:id="rId3"/>
    <sheet name="6.26.25" sheetId="5" r:id="rId4"/>
    <sheet name="1.15.26" sheetId="2" r:id="rId5"/>
    <sheet name="Sheet2" sheetId="6" r:id="rId6"/>
    <sheet name="2.19.26" sheetId="7" r:id="rId7"/>
    <sheet name="4.2.26" sheetId="8" r:id="rId8"/>
    <sheet name="5.1.26" sheetId="10" r:id="rId9"/>
    <sheet name="5.2.26" sheetId="1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0" i="11" l="1"/>
  <c r="H49" i="11"/>
  <c r="H48" i="11"/>
  <c r="H47" i="11"/>
  <c r="H46" i="11"/>
  <c r="H45" i="11"/>
  <c r="H44" i="11"/>
  <c r="H43" i="11"/>
  <c r="H42" i="11"/>
  <c r="H25" i="11"/>
  <c r="H24" i="11"/>
  <c r="H23" i="11"/>
  <c r="H22" i="11"/>
  <c r="H21" i="11"/>
  <c r="H20" i="11"/>
  <c r="H19" i="11"/>
  <c r="H18" i="11"/>
  <c r="H17" i="11"/>
  <c r="H50" i="10"/>
  <c r="H49" i="10"/>
  <c r="H48" i="10"/>
  <c r="H47" i="10"/>
  <c r="H46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H17" i="10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34" i="8"/>
  <c r="H33" i="8"/>
  <c r="H32" i="8"/>
  <c r="H31" i="8"/>
  <c r="H30" i="8"/>
  <c r="H29" i="8"/>
  <c r="H28" i="8"/>
  <c r="H27" i="8"/>
  <c r="H26" i="8"/>
  <c r="I26" i="8" s="1"/>
  <c r="H25" i="8"/>
  <c r="H24" i="8"/>
  <c r="H23" i="8"/>
  <c r="H22" i="8"/>
  <c r="H21" i="8"/>
  <c r="H20" i="8"/>
  <c r="H19" i="8"/>
  <c r="H18" i="8"/>
  <c r="H17" i="8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44" i="5"/>
  <c r="H43" i="5"/>
  <c r="H42" i="5"/>
  <c r="H41" i="5"/>
  <c r="H40" i="5"/>
  <c r="H39" i="5"/>
  <c r="H38" i="5"/>
  <c r="H37" i="5"/>
  <c r="H36" i="5"/>
  <c r="H24" i="5"/>
  <c r="H23" i="5"/>
  <c r="H22" i="5"/>
  <c r="H21" i="5"/>
  <c r="H20" i="5"/>
  <c r="H19" i="5"/>
  <c r="H18" i="5"/>
  <c r="H17" i="5"/>
  <c r="H44" i="4"/>
  <c r="H43" i="4"/>
  <c r="H42" i="4"/>
  <c r="H41" i="4"/>
  <c r="H40" i="4"/>
  <c r="H39" i="4"/>
  <c r="H38" i="4"/>
  <c r="H37" i="4"/>
  <c r="H36" i="4"/>
  <c r="H25" i="4"/>
  <c r="H24" i="4"/>
  <c r="H23" i="4"/>
  <c r="H22" i="4"/>
  <c r="H21" i="4"/>
  <c r="H20" i="4"/>
  <c r="H19" i="4"/>
  <c r="H18" i="4"/>
  <c r="H17" i="4"/>
  <c r="H44" i="3"/>
  <c r="H43" i="3"/>
  <c r="H42" i="3"/>
  <c r="H41" i="3"/>
  <c r="H40" i="3"/>
  <c r="H39" i="3"/>
  <c r="H38" i="3"/>
  <c r="H37" i="3"/>
  <c r="H36" i="3"/>
  <c r="H24" i="3"/>
  <c r="H23" i="3"/>
  <c r="H22" i="3"/>
  <c r="H21" i="3"/>
  <c r="H20" i="3"/>
  <c r="H19" i="3"/>
  <c r="H18" i="3"/>
  <c r="H17" i="3"/>
  <c r="H17" i="2"/>
  <c r="H18" i="2"/>
  <c r="H19" i="2"/>
  <c r="H20" i="2"/>
  <c r="H21" i="2"/>
  <c r="H22" i="2"/>
  <c r="H23" i="2"/>
  <c r="H24" i="2"/>
  <c r="H36" i="2"/>
  <c r="H37" i="2"/>
  <c r="H38" i="2"/>
  <c r="H39" i="2"/>
  <c r="H40" i="2"/>
  <c r="H41" i="2"/>
  <c r="H42" i="2"/>
  <c r="H43" i="2"/>
  <c r="H44" i="2"/>
  <c r="J17" i="11" l="1"/>
  <c r="I17" i="11"/>
  <c r="J20" i="11"/>
  <c r="I20" i="11"/>
  <c r="L20" i="11" s="1"/>
  <c r="M20" i="11" s="1"/>
  <c r="J23" i="11"/>
  <c r="I23" i="11"/>
  <c r="O42" i="11"/>
  <c r="J42" i="11"/>
  <c r="I42" i="11"/>
  <c r="K42" i="11" s="1"/>
  <c r="O43" i="11"/>
  <c r="O44" i="11"/>
  <c r="K45" i="11"/>
  <c r="L45" i="11" s="1"/>
  <c r="M45" i="11" s="1"/>
  <c r="I45" i="11"/>
  <c r="J45" i="11" s="1"/>
  <c r="K46" i="11"/>
  <c r="L46" i="11" s="1"/>
  <c r="M46" i="11" s="1"/>
  <c r="K47" i="11"/>
  <c r="L47" i="11" s="1"/>
  <c r="M47" i="11" s="1"/>
  <c r="O48" i="11"/>
  <c r="K48" i="11"/>
  <c r="L48" i="11" s="1"/>
  <c r="M48" i="11" s="1"/>
  <c r="I48" i="11"/>
  <c r="J48" i="11" s="1"/>
  <c r="O49" i="11"/>
  <c r="K49" i="11"/>
  <c r="L49" i="11" s="1"/>
  <c r="M49" i="11" s="1"/>
  <c r="O50" i="11"/>
  <c r="K50" i="11"/>
  <c r="L50" i="11" s="1"/>
  <c r="M50" i="11" s="1"/>
  <c r="J17" i="10"/>
  <c r="I17" i="10"/>
  <c r="J20" i="10"/>
  <c r="I20" i="10"/>
  <c r="L20" i="10" s="1"/>
  <c r="M20" i="10" s="1"/>
  <c r="J23" i="10"/>
  <c r="I23" i="10"/>
  <c r="O42" i="10"/>
  <c r="J42" i="10"/>
  <c r="I42" i="10"/>
  <c r="K42" i="10" s="1"/>
  <c r="O43" i="10"/>
  <c r="O44" i="10"/>
  <c r="K45" i="10"/>
  <c r="L45" i="10" s="1"/>
  <c r="M45" i="10" s="1"/>
  <c r="I45" i="10"/>
  <c r="J45" i="10" s="1"/>
  <c r="K46" i="10"/>
  <c r="L46" i="10" s="1"/>
  <c r="M46" i="10" s="1"/>
  <c r="K47" i="10"/>
  <c r="L47" i="10" s="1"/>
  <c r="M47" i="10" s="1"/>
  <c r="O48" i="10"/>
  <c r="K48" i="10"/>
  <c r="L48" i="10" s="1"/>
  <c r="M48" i="10" s="1"/>
  <c r="I48" i="10"/>
  <c r="J48" i="10" s="1"/>
  <c r="O49" i="10"/>
  <c r="K49" i="10"/>
  <c r="L49" i="10" s="1"/>
  <c r="M49" i="10" s="1"/>
  <c r="O50" i="10"/>
  <c r="K50" i="10"/>
  <c r="L50" i="10" s="1"/>
  <c r="M50" i="10" s="1"/>
  <c r="J17" i="8"/>
  <c r="I17" i="8"/>
  <c r="J20" i="8"/>
  <c r="I20" i="8"/>
  <c r="L20" i="8" s="1"/>
  <c r="M20" i="8" s="1"/>
  <c r="J23" i="8"/>
  <c r="I23" i="8"/>
  <c r="J29" i="8"/>
  <c r="I29" i="8"/>
  <c r="J32" i="8"/>
  <c r="I32" i="8"/>
  <c r="O42" i="8"/>
  <c r="J42" i="8"/>
  <c r="I42" i="8"/>
  <c r="K42" i="8" s="1"/>
  <c r="O43" i="8"/>
  <c r="O44" i="8"/>
  <c r="K45" i="8"/>
  <c r="L45" i="8" s="1"/>
  <c r="M45" i="8" s="1"/>
  <c r="I45" i="8"/>
  <c r="J45" i="8" s="1"/>
  <c r="K46" i="8"/>
  <c r="L46" i="8" s="1"/>
  <c r="M46" i="8" s="1"/>
  <c r="K47" i="8"/>
  <c r="L47" i="8" s="1"/>
  <c r="M47" i="8" s="1"/>
  <c r="O48" i="8"/>
  <c r="K48" i="8"/>
  <c r="L48" i="8" s="1"/>
  <c r="M48" i="8" s="1"/>
  <c r="I48" i="8"/>
  <c r="J48" i="8" s="1"/>
  <c r="O49" i="8"/>
  <c r="K49" i="8"/>
  <c r="L49" i="8" s="1"/>
  <c r="M49" i="8" s="1"/>
  <c r="O50" i="8"/>
  <c r="K50" i="8"/>
  <c r="L50" i="8" s="1"/>
  <c r="M50" i="8" s="1"/>
  <c r="K51" i="8"/>
  <c r="L51" i="8" s="1"/>
  <c r="M51" i="8" s="1"/>
  <c r="I51" i="8"/>
  <c r="J51" i="8" s="1"/>
  <c r="K52" i="8"/>
  <c r="L52" i="8" s="1"/>
  <c r="M52" i="8" s="1"/>
  <c r="K53" i="8"/>
  <c r="L53" i="8" s="1"/>
  <c r="M53" i="8" s="1"/>
  <c r="K54" i="8"/>
  <c r="L54" i="8" s="1"/>
  <c r="M54" i="8" s="1"/>
  <c r="I54" i="8"/>
  <c r="J54" i="8" s="1"/>
  <c r="K55" i="8"/>
  <c r="L55" i="8" s="1"/>
  <c r="M55" i="8" s="1"/>
  <c r="K56" i="8"/>
  <c r="L56" i="8" s="1"/>
  <c r="M56" i="8" s="1"/>
  <c r="K57" i="8"/>
  <c r="L57" i="8" s="1"/>
  <c r="M57" i="8" s="1"/>
  <c r="I57" i="8"/>
  <c r="K58" i="8"/>
  <c r="L58" i="8" s="1"/>
  <c r="M58" i="8" s="1"/>
  <c r="K59" i="8"/>
  <c r="L59" i="8" s="1"/>
  <c r="M59" i="8" s="1"/>
  <c r="O86" i="8"/>
  <c r="J86" i="8"/>
  <c r="I86" i="8"/>
  <c r="K86" i="8" s="1"/>
  <c r="O87" i="8"/>
  <c r="O88" i="8"/>
  <c r="K89" i="8"/>
  <c r="L89" i="8" s="1"/>
  <c r="M89" i="8" s="1"/>
  <c r="J89" i="8"/>
  <c r="I89" i="8"/>
  <c r="K90" i="8"/>
  <c r="L90" i="8" s="1"/>
  <c r="M90" i="8" s="1"/>
  <c r="K91" i="8"/>
  <c r="L91" i="8" s="1"/>
  <c r="M91" i="8" s="1"/>
  <c r="O92" i="8"/>
  <c r="K92" i="8"/>
  <c r="L92" i="8" s="1"/>
  <c r="M92" i="8" s="1"/>
  <c r="J92" i="8"/>
  <c r="I92" i="8"/>
  <c r="O93" i="8"/>
  <c r="K93" i="8"/>
  <c r="L93" i="8" s="1"/>
  <c r="M93" i="8" s="1"/>
  <c r="O94" i="8"/>
  <c r="K94" i="8"/>
  <c r="L94" i="8" s="1"/>
  <c r="M94" i="8" s="1"/>
  <c r="K95" i="8"/>
  <c r="L95" i="8" s="1"/>
  <c r="M95" i="8" s="1"/>
  <c r="K96" i="8"/>
  <c r="L96" i="8" s="1"/>
  <c r="M96" i="8" s="1"/>
  <c r="K97" i="8"/>
  <c r="L97" i="8" s="1"/>
  <c r="M97" i="8" s="1"/>
  <c r="K98" i="8"/>
  <c r="L98" i="8" s="1"/>
  <c r="M98" i="8" s="1"/>
  <c r="K99" i="8"/>
  <c r="L99" i="8" s="1"/>
  <c r="M99" i="8" s="1"/>
  <c r="K100" i="8"/>
  <c r="L100" i="8" s="1"/>
  <c r="M100" i="8" s="1"/>
  <c r="J17" i="7"/>
  <c r="I17" i="7"/>
  <c r="J20" i="7"/>
  <c r="I20" i="7"/>
  <c r="L20" i="7" s="1"/>
  <c r="M20" i="7" s="1"/>
  <c r="J23" i="7"/>
  <c r="I23" i="7"/>
  <c r="J26" i="7"/>
  <c r="I26" i="7"/>
  <c r="J29" i="7"/>
  <c r="I29" i="7"/>
  <c r="O36" i="7"/>
  <c r="J36" i="7"/>
  <c r="I36" i="7"/>
  <c r="K36" i="7" s="1"/>
  <c r="O37" i="7"/>
  <c r="O38" i="7"/>
  <c r="K39" i="7"/>
  <c r="L39" i="7" s="1"/>
  <c r="M39" i="7" s="1"/>
  <c r="I39" i="7"/>
  <c r="J39" i="7" s="1"/>
  <c r="K40" i="7"/>
  <c r="L40" i="7" s="1"/>
  <c r="M40" i="7" s="1"/>
  <c r="K41" i="7"/>
  <c r="L41" i="7" s="1"/>
  <c r="M41" i="7" s="1"/>
  <c r="O42" i="7"/>
  <c r="K42" i="7"/>
  <c r="L42" i="7" s="1"/>
  <c r="M42" i="7" s="1"/>
  <c r="I42" i="7"/>
  <c r="J42" i="7" s="1"/>
  <c r="O43" i="7"/>
  <c r="K43" i="7"/>
  <c r="L43" i="7" s="1"/>
  <c r="M43" i="7" s="1"/>
  <c r="O44" i="7"/>
  <c r="K44" i="7"/>
  <c r="L44" i="7" s="1"/>
  <c r="M44" i="7" s="1"/>
  <c r="K45" i="7"/>
  <c r="L45" i="7" s="1"/>
  <c r="M45" i="7" s="1"/>
  <c r="I45" i="7"/>
  <c r="J45" i="7" s="1"/>
  <c r="K46" i="7"/>
  <c r="L46" i="7" s="1"/>
  <c r="M46" i="7" s="1"/>
  <c r="K47" i="7"/>
  <c r="L47" i="7" s="1"/>
  <c r="M47" i="7" s="1"/>
  <c r="K48" i="7"/>
  <c r="L48" i="7" s="1"/>
  <c r="M48" i="7" s="1"/>
  <c r="I48" i="7"/>
  <c r="J48" i="7" s="1"/>
  <c r="K49" i="7"/>
  <c r="L49" i="7" s="1"/>
  <c r="M49" i="7" s="1"/>
  <c r="K50" i="7"/>
  <c r="L50" i="7" s="1"/>
  <c r="M50" i="7" s="1"/>
  <c r="J17" i="5"/>
  <c r="I17" i="5"/>
  <c r="J20" i="5"/>
  <c r="I20" i="5"/>
  <c r="L20" i="5" s="1"/>
  <c r="M20" i="5" s="1"/>
  <c r="J23" i="5"/>
  <c r="I23" i="5"/>
  <c r="L23" i="5" s="1"/>
  <c r="M23" i="5" s="1"/>
  <c r="O36" i="5"/>
  <c r="J36" i="5"/>
  <c r="I36" i="5"/>
  <c r="K36" i="5" s="1"/>
  <c r="O37" i="5"/>
  <c r="O38" i="5"/>
  <c r="K39" i="5"/>
  <c r="L39" i="5" s="1"/>
  <c r="M39" i="5" s="1"/>
  <c r="J39" i="5"/>
  <c r="I39" i="5"/>
  <c r="K40" i="5"/>
  <c r="L40" i="5" s="1"/>
  <c r="M40" i="5" s="1"/>
  <c r="K41" i="5"/>
  <c r="L41" i="5" s="1"/>
  <c r="M41" i="5" s="1"/>
  <c r="K42" i="5"/>
  <c r="L42" i="5" s="1"/>
  <c r="M42" i="5" s="1"/>
  <c r="J42" i="5"/>
  <c r="I42" i="5"/>
  <c r="K43" i="5"/>
  <c r="L43" i="5" s="1"/>
  <c r="M43" i="5" s="1"/>
  <c r="K44" i="5"/>
  <c r="L44" i="5" s="1"/>
  <c r="M44" i="5" s="1"/>
  <c r="J17" i="4"/>
  <c r="I17" i="4"/>
  <c r="J20" i="4"/>
  <c r="I20" i="4"/>
  <c r="L20" i="4" s="1"/>
  <c r="M20" i="4" s="1"/>
  <c r="J23" i="4"/>
  <c r="I23" i="4"/>
  <c r="L23" i="4" s="1"/>
  <c r="M23" i="4" s="1"/>
  <c r="O36" i="4"/>
  <c r="J36" i="4"/>
  <c r="I36" i="4"/>
  <c r="K36" i="4" s="1"/>
  <c r="O37" i="4"/>
  <c r="O38" i="4"/>
  <c r="K39" i="4"/>
  <c r="L39" i="4" s="1"/>
  <c r="M39" i="4" s="1"/>
  <c r="J39" i="4"/>
  <c r="I39" i="4"/>
  <c r="K40" i="4"/>
  <c r="L40" i="4" s="1"/>
  <c r="M40" i="4" s="1"/>
  <c r="K41" i="4"/>
  <c r="L41" i="4" s="1"/>
  <c r="M41" i="4" s="1"/>
  <c r="K42" i="4"/>
  <c r="L42" i="4" s="1"/>
  <c r="M42" i="4" s="1"/>
  <c r="J42" i="4"/>
  <c r="I42" i="4"/>
  <c r="K43" i="4"/>
  <c r="L43" i="4" s="1"/>
  <c r="M43" i="4" s="1"/>
  <c r="K44" i="4"/>
  <c r="L44" i="4" s="1"/>
  <c r="M44" i="4" s="1"/>
  <c r="J17" i="3"/>
  <c r="I17" i="3"/>
  <c r="J20" i="3"/>
  <c r="I20" i="3"/>
  <c r="L20" i="3" s="1"/>
  <c r="M20" i="3" s="1"/>
  <c r="J23" i="3"/>
  <c r="I23" i="3"/>
  <c r="L23" i="3" s="1"/>
  <c r="M23" i="3" s="1"/>
  <c r="O36" i="3"/>
  <c r="J36" i="3"/>
  <c r="I36" i="3"/>
  <c r="K36" i="3" s="1"/>
  <c r="O37" i="3"/>
  <c r="O38" i="3"/>
  <c r="K39" i="3"/>
  <c r="L39" i="3" s="1"/>
  <c r="M39" i="3" s="1"/>
  <c r="J39" i="3"/>
  <c r="I39" i="3"/>
  <c r="K40" i="3"/>
  <c r="L40" i="3" s="1"/>
  <c r="M40" i="3" s="1"/>
  <c r="K41" i="3"/>
  <c r="L41" i="3" s="1"/>
  <c r="M41" i="3" s="1"/>
  <c r="K42" i="3"/>
  <c r="L42" i="3" s="1"/>
  <c r="M42" i="3" s="1"/>
  <c r="J42" i="3"/>
  <c r="I42" i="3"/>
  <c r="K43" i="3"/>
  <c r="L43" i="3" s="1"/>
  <c r="M43" i="3" s="1"/>
  <c r="K44" i="3"/>
  <c r="L44" i="3" s="1"/>
  <c r="M44" i="3" s="1"/>
  <c r="I42" i="2"/>
  <c r="J42" i="2"/>
  <c r="I39" i="2"/>
  <c r="J39" i="2"/>
  <c r="I36" i="2"/>
  <c r="J36" i="2"/>
  <c r="I23" i="2"/>
  <c r="J23" i="2"/>
  <c r="I20" i="2"/>
  <c r="J20" i="2"/>
  <c r="I17" i="2"/>
  <c r="J17" i="2"/>
  <c r="O36" i="2" l="1"/>
  <c r="O37" i="2"/>
  <c r="O38" i="2"/>
  <c r="L20" i="2"/>
  <c r="M20" i="2" s="1"/>
  <c r="K39" i="2"/>
  <c r="K40" i="2"/>
  <c r="K41" i="2"/>
  <c r="L23" i="2"/>
  <c r="M23" i="2" s="1"/>
  <c r="K42" i="2"/>
  <c r="K43" i="2"/>
  <c r="K44" i="2"/>
  <c r="K36" i="2"/>
  <c r="L44" i="2" l="1"/>
  <c r="M44" i="2" s="1"/>
  <c r="L43" i="2"/>
  <c r="M43" i="2" s="1"/>
  <c r="L42" i="2"/>
  <c r="M42" i="2" s="1"/>
  <c r="L41" i="2"/>
  <c r="M41" i="2" s="1"/>
  <c r="L40" i="2"/>
  <c r="M40" i="2" s="1"/>
  <c r="L39" i="2"/>
  <c r="M39" i="2" s="1"/>
</calcChain>
</file>

<file path=xl/sharedStrings.xml><?xml version="1.0" encoding="utf-8"?>
<sst xmlns="http://schemas.openxmlformats.org/spreadsheetml/2006/main" count="695" uniqueCount="61">
  <si>
    <t>Well</t>
  </si>
  <si>
    <t>Fluorescent Marker</t>
  </si>
  <si>
    <t>Target Gene</t>
  </si>
  <si>
    <t>Content Classification</t>
  </si>
  <si>
    <t>Sample</t>
  </si>
  <si>
    <t>Unadjusted Cq</t>
  </si>
  <si>
    <t>Primer Efficiency</t>
  </si>
  <si>
    <t>Adjusted Cq</t>
  </si>
  <si>
    <t>Average Adj. Cq</t>
  </si>
  <si>
    <t>StDev. Adj Cq</t>
  </si>
  <si>
    <t>Average ΔCt</t>
  </si>
  <si>
    <t>ΔΔCt</t>
  </si>
  <si>
    <t>Fc</t>
  </si>
  <si>
    <t>Average Fc</t>
  </si>
  <si>
    <t>StDev Fc</t>
  </si>
  <si>
    <t>Experimentals</t>
  </si>
  <si>
    <t>gyrB</t>
  </si>
  <si>
    <t>C01</t>
  </si>
  <si>
    <t>SYBR</t>
  </si>
  <si>
    <t>WT</t>
  </si>
  <si>
    <t>C02</t>
  </si>
  <si>
    <t>C03</t>
  </si>
  <si>
    <t>C04</t>
  </si>
  <si>
    <t>cas2</t>
  </si>
  <si>
    <t>C05</t>
  </si>
  <si>
    <t>C06</t>
  </si>
  <si>
    <t>C07</t>
  </si>
  <si>
    <t>01665</t>
  </si>
  <si>
    <t>C08</t>
  </si>
  <si>
    <t>hspc2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</si>
  <si>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</si>
  <si>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</si>
  <si>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</si>
  <si>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</si>
  <si>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</si>
  <si>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</si>
  <si>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</si>
  <si>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</si>
  <si>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</si>
  <si>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C09</t>
  </si>
  <si>
    <t>gyrB (H1)</t>
  </si>
  <si>
    <t>cspA</t>
  </si>
  <si>
    <t>comp</t>
  </si>
  <si>
    <t>cas 2 comp</t>
  </si>
  <si>
    <t>cas2 comp</t>
  </si>
  <si>
    <t>cspA/E</t>
  </si>
  <si>
    <t>cspA/E comp</t>
  </si>
  <si>
    <t>WT1</t>
  </si>
  <si>
    <t>cas2-1</t>
  </si>
  <si>
    <t>cas2/cspA</t>
  </si>
  <si>
    <t xml:space="preserve">cspA </t>
  </si>
  <si>
    <t>cspA comp -iptg</t>
  </si>
  <si>
    <t>cspA comp +iptg</t>
  </si>
  <si>
    <t>pilA2</t>
  </si>
  <si>
    <t>E01</t>
  </si>
  <si>
    <t>E02</t>
  </si>
  <si>
    <t>E03</t>
  </si>
  <si>
    <t>E04</t>
  </si>
  <si>
    <t>E05</t>
  </si>
  <si>
    <t>E06</t>
  </si>
  <si>
    <t>csp1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</si>
</sst>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;\-###0.00"/>
    <numFmt numFmtId="165" formatCode="0.000"/>
  </numFmts>
  <fonts count="1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sz val="8.25"/>
      <name val="Microsoft Sans Serif"/>
      <family val="2"/>
    </font>
    <font>
      <b/>
      <u/>
      <sz val="16"/>
      <name val="Calibri"/>
      <family val="2"/>
      <scheme val="minor"/>
    </font>
    <font>
      <sz val="8.25"/>
      <name val="Microsoft Sans Serif"/>
      <charset val="1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/>
    <xf numFmtId="0" fontId="4" fillId="0" borderId="0" xfId="1" applyFont="1"/>
    <xf numFmtId="49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/>
    <xf numFmtId="2" fontId="0" fillId="0" borderId="0" xfId="0" applyNumberFormat="1"/>
    <xf numFmtId="165" fontId="0" fillId="0" borderId="0" xfId="0" applyNumberFormat="1"/>
    <xf numFmtId="164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AADFF73A-A2FC-4E11-A20B-15792086487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EA67-3260-495E-A369-991D9EC5420F}">
  <dimension ref="A1:Q121"/>
  <sheetViews>
    <sheetView topLeftCell="A44" workbookViewId="0">
      <selection activeCell="I54" sqref="I54"/>
    </sheetView>
  </sheetViews>
  <sheetFormatPr defaultColWidth="8.85546875" defaultRowHeight="15"/>
  <cols>
    <col min="1" max="1" width="22.28515625" customWidth="1"/>
    <col min="2" max="2" width="16.85546875" customWidth="1"/>
    <col min="3" max="3" width="13.140625" customWidth="1"/>
    <col min="4" max="4" width="18.85546875" customWidth="1"/>
    <col min="5" max="5" width="12.7109375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A3" s="4"/>
      <c r="B3" s="4"/>
      <c r="C3" s="4"/>
      <c r="D3" s="4"/>
      <c r="E3" s="4"/>
      <c r="F3" s="5"/>
      <c r="G3" s="6"/>
      <c r="J3" s="6"/>
    </row>
    <row r="4" spans="1:15">
      <c r="A4" s="4"/>
      <c r="B4" s="4"/>
      <c r="C4" s="4"/>
      <c r="D4" s="4"/>
      <c r="E4" s="4"/>
      <c r="F4" s="5"/>
      <c r="G4" s="6"/>
      <c r="J4" s="6"/>
    </row>
    <row r="5" spans="1:15">
      <c r="A5" s="4"/>
      <c r="B5" s="4"/>
      <c r="C5" s="4"/>
      <c r="D5" s="4"/>
      <c r="E5" s="4"/>
      <c r="F5" s="5"/>
      <c r="G5" s="6"/>
      <c r="J5" s="6"/>
    </row>
    <row r="6" spans="1:15">
      <c r="A6" s="4"/>
      <c r="B6" s="4"/>
      <c r="C6" s="4"/>
      <c r="D6" s="4"/>
      <c r="E6" s="4"/>
      <c r="F6" s="5"/>
      <c r="G6" s="6"/>
      <c r="J6" s="6"/>
    </row>
    <row r="7" spans="1:15">
      <c r="A7" s="4"/>
      <c r="B7" s="4"/>
      <c r="C7" s="4"/>
      <c r="D7" s="4"/>
      <c r="E7" s="4"/>
      <c r="F7" s="5"/>
      <c r="G7" s="6"/>
      <c r="J7" s="6"/>
    </row>
    <row r="8" spans="1:15">
      <c r="A8" s="4"/>
      <c r="B8" s="4"/>
      <c r="C8" s="4"/>
      <c r="D8" s="4"/>
      <c r="E8" s="4"/>
      <c r="F8" s="5"/>
      <c r="G8" s="6"/>
      <c r="J8" s="6"/>
    </row>
    <row r="9" spans="1:15">
      <c r="A9" s="4"/>
      <c r="B9" s="4"/>
      <c r="C9" s="4"/>
      <c r="D9" s="4"/>
      <c r="E9" s="4"/>
      <c r="F9" s="5"/>
      <c r="G9" s="6"/>
      <c r="J9" s="6"/>
    </row>
    <row r="10" spans="1:15">
      <c r="A10" s="4"/>
      <c r="B10" s="4"/>
      <c r="C10" s="4"/>
      <c r="D10" s="4"/>
      <c r="E10" s="4"/>
      <c r="F10" s="5"/>
      <c r="G10" s="6"/>
      <c r="J10" s="6"/>
    </row>
    <row r="11" spans="1:15">
      <c r="A11" s="4"/>
      <c r="B11" s="4"/>
      <c r="C11" s="4"/>
      <c r="D11" s="4"/>
      <c r="E11" s="4"/>
      <c r="F11" s="5"/>
      <c r="G11" s="6"/>
      <c r="J11" s="6"/>
    </row>
    <row r="12" spans="1:15">
      <c r="A12" s="4"/>
      <c r="B12" s="4"/>
      <c r="C12" s="4"/>
      <c r="D12" s="4"/>
      <c r="E12" s="4"/>
      <c r="F12" s="5"/>
      <c r="G12" s="6"/>
      <c r="J12" s="6"/>
    </row>
    <row r="13" spans="1:15">
      <c r="A13" s="4"/>
      <c r="B13" s="4"/>
      <c r="C13" s="4"/>
      <c r="D13" s="4"/>
      <c r="E13" s="4"/>
      <c r="F13" s="5"/>
      <c r="G13" s="6"/>
      <c r="J13" s="6"/>
    </row>
    <row r="14" spans="1:15">
      <c r="A14" s="4"/>
      <c r="B14" s="4"/>
      <c r="C14" s="4"/>
      <c r="D14" s="4"/>
      <c r="E14" s="4"/>
      <c r="F14" s="5"/>
      <c r="G14" s="6"/>
      <c r="J14" s="6"/>
    </row>
    <row r="15" spans="1:15" ht="23.25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2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>
      <c r="A17" s="8" t="s">
        <v>17</v>
      </c>
      <c r="B17" s="8" t="s">
        <v>18</v>
      </c>
      <c r="C17" s="8" t="s">
        <v>16</v>
      </c>
      <c r="D17" s="4"/>
      <c r="E17" s="8" t="s">
        <v>47</v>
      </c>
      <c r="F17" s="12">
        <v>22.9146074743954</v>
      </c>
      <c r="G17">
        <v>2.0099999999999998</v>
      </c>
      <c r="H17" s="10">
        <f>LOG($G$17^F17,2)</f>
        <v>23.079489564654189</v>
      </c>
      <c r="I17" s="10">
        <f>AVERAGE(H17:H19)</f>
        <v>22.963615792912677</v>
      </c>
      <c r="J17">
        <f>STDEV(H17:H19)</f>
        <v>0.10278826019270328</v>
      </c>
      <c r="K17" s="11"/>
    </row>
    <row r="18" spans="1:15">
      <c r="A18" s="8" t="s">
        <v>20</v>
      </c>
      <c r="B18" s="8" t="s">
        <v>18</v>
      </c>
      <c r="C18" s="8" t="s">
        <v>16</v>
      </c>
      <c r="D18" s="4"/>
      <c r="E18" s="8" t="s">
        <v>47</v>
      </c>
      <c r="F18" s="12">
        <v>22.764136623260502</v>
      </c>
      <c r="H18" s="10">
        <f t="shared" ref="H18:H40" si="0">LOG($G$17^F18,2)</f>
        <v>22.927936000298661</v>
      </c>
    </row>
    <row r="19" spans="1:15">
      <c r="A19" s="8" t="s">
        <v>21</v>
      </c>
      <c r="B19" s="8" t="s">
        <v>18</v>
      </c>
      <c r="C19" s="8" t="s">
        <v>16</v>
      </c>
      <c r="D19" s="4"/>
      <c r="E19" s="8" t="s">
        <v>47</v>
      </c>
      <c r="F19" s="12">
        <v>22.719940450371102</v>
      </c>
      <c r="H19" s="10">
        <f t="shared" si="0"/>
        <v>22.883421813785173</v>
      </c>
    </row>
    <row r="20" spans="1:15">
      <c r="A20" s="8" t="s">
        <v>22</v>
      </c>
      <c r="B20" s="8" t="s">
        <v>18</v>
      </c>
      <c r="C20" s="8" t="s">
        <v>16</v>
      </c>
      <c r="D20" s="4"/>
      <c r="E20" s="8" t="s">
        <v>60</v>
      </c>
      <c r="F20" s="12">
        <v>27.128189096915801</v>
      </c>
      <c r="H20" s="10">
        <f t="shared" si="0"/>
        <v>27.323390019656166</v>
      </c>
      <c r="I20" s="10">
        <f>AVERAGE(H20:H22)</f>
        <v>27.246069385383894</v>
      </c>
      <c r="J20">
        <f>STDEV(H20:H22)</f>
        <v>7.0524544241987494E-2</v>
      </c>
      <c r="K20" s="11"/>
      <c r="L20" s="10">
        <f>I20-I17</f>
        <v>4.2824535924712173</v>
      </c>
      <c r="M20" s="10">
        <f>2^L20</f>
        <v>19.460185975095261</v>
      </c>
    </row>
    <row r="21" spans="1:15">
      <c r="A21" s="8" t="s">
        <v>24</v>
      </c>
      <c r="B21" s="8" t="s">
        <v>18</v>
      </c>
      <c r="C21" s="8" t="s">
        <v>16</v>
      </c>
      <c r="D21" s="4"/>
      <c r="E21" s="8" t="s">
        <v>60</v>
      </c>
      <c r="F21" s="12">
        <v>26.991062264535898</v>
      </c>
      <c r="H21" s="10">
        <f t="shared" si="0"/>
        <v>27.185276490961318</v>
      </c>
    </row>
    <row r="22" spans="1:15">
      <c r="A22" s="8" t="s">
        <v>25</v>
      </c>
      <c r="B22" s="8" t="s">
        <v>18</v>
      </c>
      <c r="C22" s="8" t="s">
        <v>16</v>
      </c>
      <c r="D22" s="4"/>
      <c r="E22" s="8" t="s">
        <v>60</v>
      </c>
      <c r="F22" s="12">
        <v>27.035011184592801</v>
      </c>
      <c r="H22" s="10">
        <f t="shared" si="0"/>
        <v>27.229541645534201</v>
      </c>
    </row>
    <row r="23" spans="1:15">
      <c r="A23" s="8"/>
      <c r="B23" s="8"/>
      <c r="C23" s="8"/>
      <c r="D23" s="4"/>
      <c r="E23" s="8" t="s">
        <v>42</v>
      </c>
      <c r="F23" s="12">
        <v>23.618649217481199</v>
      </c>
      <c r="H23" s="10">
        <f>LOG($G$17^F23,2)</f>
        <v>23.788597241090979</v>
      </c>
      <c r="I23" s="10">
        <f>AVERAGE(H23:H25)</f>
        <v>23.855915138278277</v>
      </c>
      <c r="J23">
        <f>STDEV(H23:H25)</f>
        <v>6.6256784383789374E-2</v>
      </c>
      <c r="K23" s="11"/>
      <c r="L23" s="10"/>
      <c r="M23" s="10"/>
    </row>
    <row r="24" spans="1:15">
      <c r="A24" s="8"/>
      <c r="B24" s="8"/>
      <c r="C24" s="8"/>
      <c r="D24" s="4"/>
      <c r="E24" s="8" t="s">
        <v>42</v>
      </c>
      <c r="F24" s="12">
        <v>23.750162879234601</v>
      </c>
      <c r="H24" s="10">
        <f t="shared" si="0"/>
        <v>23.921057209582202</v>
      </c>
    </row>
    <row r="25" spans="1:15">
      <c r="A25" s="8"/>
      <c r="B25" s="8"/>
      <c r="C25" s="8"/>
      <c r="D25" s="4"/>
      <c r="E25" s="8" t="s">
        <v>42</v>
      </c>
      <c r="F25" s="12">
        <v>23.687646470719301</v>
      </c>
      <c r="H25" s="10">
        <f t="shared" si="0"/>
        <v>23.858090964161647</v>
      </c>
    </row>
    <row r="26" spans="1:15">
      <c r="A26" s="8"/>
      <c r="B26" s="8"/>
      <c r="C26" s="8"/>
      <c r="D26" s="4"/>
      <c r="E26" s="8"/>
      <c r="F26" s="12"/>
      <c r="H26" s="10"/>
      <c r="I26" s="10"/>
    </row>
    <row r="27" spans="1:15">
      <c r="A27" s="8"/>
      <c r="B27" s="8"/>
      <c r="C27" s="8"/>
      <c r="D27" s="4"/>
      <c r="E27" s="8"/>
      <c r="F27" s="12"/>
      <c r="H27" s="10"/>
    </row>
    <row r="28" spans="1:15">
      <c r="A28" s="8"/>
      <c r="B28" s="8"/>
      <c r="C28" s="8"/>
      <c r="D28" s="4"/>
      <c r="E28" s="8"/>
      <c r="F28" s="12"/>
      <c r="H28" s="10"/>
    </row>
    <row r="29" spans="1:15">
      <c r="A29" s="8"/>
      <c r="B29" s="8"/>
      <c r="C29" s="8"/>
      <c r="D29" s="4"/>
      <c r="E29" s="8"/>
      <c r="F29" s="12"/>
      <c r="H29" s="10"/>
      <c r="I29" s="10"/>
      <c r="K29" s="11"/>
      <c r="L29" s="11"/>
      <c r="M29" s="11"/>
      <c r="N29" s="11"/>
      <c r="O29" s="9"/>
    </row>
    <row r="30" spans="1:15">
      <c r="A30" s="8"/>
      <c r="B30" s="8"/>
      <c r="C30" s="8"/>
      <c r="D30" s="4"/>
      <c r="E30" s="8"/>
      <c r="F30" s="12"/>
      <c r="H30" s="10"/>
      <c r="O30" s="9"/>
    </row>
    <row r="31" spans="1:15">
      <c r="A31" s="8"/>
      <c r="B31" s="8"/>
      <c r="C31" s="8"/>
      <c r="D31" s="4"/>
      <c r="E31" s="8"/>
      <c r="F31" s="12"/>
      <c r="H31" s="10"/>
      <c r="O31" s="9"/>
    </row>
    <row r="32" spans="1:15">
      <c r="A32" s="4"/>
      <c r="B32" s="4"/>
      <c r="C32" s="4"/>
      <c r="D32" s="4"/>
      <c r="E32" s="13"/>
      <c r="F32" s="12"/>
      <c r="H32" s="10"/>
      <c r="I32" s="10"/>
      <c r="K32" s="11"/>
      <c r="L32" s="11"/>
      <c r="M32" s="11"/>
      <c r="O32" s="9"/>
    </row>
    <row r="33" spans="1:15">
      <c r="A33" s="4"/>
      <c r="B33" s="4"/>
      <c r="C33" s="4"/>
      <c r="D33" s="4"/>
      <c r="E33" s="13"/>
      <c r="F33" s="12"/>
      <c r="H33" s="10"/>
      <c r="O33" s="9"/>
    </row>
    <row r="34" spans="1:15">
      <c r="A34" s="4"/>
      <c r="B34" s="4"/>
      <c r="C34" s="4"/>
      <c r="D34" s="4"/>
      <c r="E34" s="13"/>
      <c r="F34" s="12"/>
      <c r="H34" s="10"/>
      <c r="O34" s="9"/>
    </row>
    <row r="35" spans="1:15">
      <c r="A35" s="4"/>
      <c r="B35" s="4"/>
      <c r="C35" s="4"/>
      <c r="D35" s="4"/>
      <c r="E35" s="4"/>
      <c r="F35" s="12"/>
      <c r="H35" s="10"/>
      <c r="I35" s="10"/>
      <c r="K35" s="11"/>
      <c r="L35" s="11"/>
      <c r="M35" s="11"/>
    </row>
    <row r="36" spans="1:15">
      <c r="A36" s="4"/>
      <c r="B36" s="4"/>
      <c r="C36" s="4"/>
      <c r="D36" s="4"/>
      <c r="E36" s="4"/>
      <c r="F36" s="12"/>
      <c r="H36" s="10"/>
    </row>
    <row r="37" spans="1:15">
      <c r="A37" s="4"/>
      <c r="B37" s="4"/>
      <c r="C37" s="4"/>
      <c r="D37" s="4"/>
      <c r="E37" s="4"/>
      <c r="F37" s="12"/>
      <c r="H37" s="10"/>
    </row>
    <row r="38" spans="1:15">
      <c r="A38" s="4"/>
      <c r="B38" s="4"/>
      <c r="C38" s="4"/>
      <c r="D38" s="4"/>
      <c r="E38" s="4"/>
      <c r="F38" s="9"/>
      <c r="H38" s="10"/>
      <c r="I38" s="10"/>
    </row>
    <row r="39" spans="1:15">
      <c r="A39" s="4"/>
      <c r="B39" s="4"/>
      <c r="C39" s="4"/>
      <c r="D39" s="4"/>
      <c r="E39" s="4"/>
      <c r="F39" s="9"/>
      <c r="H39" s="10"/>
    </row>
    <row r="40" spans="1:15">
      <c r="A40" s="4"/>
      <c r="B40" s="4"/>
      <c r="C40" s="4"/>
      <c r="D40" s="4"/>
      <c r="E40" s="4"/>
      <c r="F40" s="9"/>
      <c r="H40" s="10"/>
    </row>
    <row r="41" spans="1:15" ht="21">
      <c r="A41" s="15" t="s">
        <v>53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>
      <c r="A42" s="8" t="s">
        <v>30</v>
      </c>
      <c r="B42" s="8" t="s">
        <v>18</v>
      </c>
      <c r="C42" s="8" t="s">
        <v>29</v>
      </c>
      <c r="D42" s="4"/>
      <c r="E42" s="8" t="s">
        <v>47</v>
      </c>
      <c r="F42" s="12">
        <v>19.5003709187691</v>
      </c>
      <c r="H42" s="10">
        <f>LOG(2^F42,2)</f>
        <v>19.5003709187691</v>
      </c>
      <c r="I42" s="10">
        <f>AVERAGE(H42:H43)</f>
        <v>19.421393329090201</v>
      </c>
      <c r="J42">
        <f>STDEV(H42:H44)</f>
        <v>0.12198535616675614</v>
      </c>
      <c r="K42" s="11">
        <f>I42-I17</f>
        <v>-3.5422224638224762</v>
      </c>
      <c r="O42" s="10">
        <f>H42-I17</f>
        <v>-3.4632448741435766</v>
      </c>
    </row>
    <row r="43" spans="1:15">
      <c r="A43" s="8" t="s">
        <v>31</v>
      </c>
      <c r="B43" s="8" t="s">
        <v>18</v>
      </c>
      <c r="C43" s="8" t="s">
        <v>29</v>
      </c>
      <c r="D43" s="4"/>
      <c r="E43" s="8" t="s">
        <v>47</v>
      </c>
      <c r="F43" s="12">
        <v>19.342415739411301</v>
      </c>
      <c r="H43" s="10">
        <f t="shared" ref="H43:H50" si="1">LOG(2^F43,2)</f>
        <v>19.342415739411301</v>
      </c>
      <c r="K43" s="11"/>
      <c r="O43" s="10">
        <f>H43-I17</f>
        <v>-3.6212000535013757</v>
      </c>
    </row>
    <row r="44" spans="1:15">
      <c r="A44" s="8" t="s">
        <v>32</v>
      </c>
      <c r="B44" s="8" t="s">
        <v>18</v>
      </c>
      <c r="C44" s="8" t="s">
        <v>29</v>
      </c>
      <c r="D44" s="4"/>
      <c r="E44" s="8" t="s">
        <v>47</v>
      </c>
      <c r="F44" s="12">
        <v>19.260368789522701</v>
      </c>
      <c r="H44" s="10">
        <f t="shared" si="1"/>
        <v>19.260368789522701</v>
      </c>
      <c r="K44" s="11"/>
      <c r="O44" s="10">
        <f>H44-I17</f>
        <v>-3.7032470033899756</v>
      </c>
    </row>
    <row r="45" spans="1:15">
      <c r="A45" s="8" t="s">
        <v>33</v>
      </c>
      <c r="B45" s="8" t="s">
        <v>18</v>
      </c>
      <c r="C45" s="8" t="s">
        <v>29</v>
      </c>
      <c r="D45" s="4"/>
      <c r="E45" s="8" t="s">
        <v>60</v>
      </c>
      <c r="F45" s="12">
        <v>23.918311364595301</v>
      </c>
      <c r="H45" s="10">
        <f t="shared" si="1"/>
        <v>23.918311364595297</v>
      </c>
      <c r="I45" s="10">
        <f>AVERAGE(H45:H47)</f>
        <v>24.03067614499103</v>
      </c>
      <c r="J45" s="10">
        <f>AVERAGE(I45:I47)</f>
        <v>24.03067614499103</v>
      </c>
      <c r="K45" s="11">
        <f>H45-$I$20</f>
        <v>-3.3277580207885968</v>
      </c>
      <c r="L45" s="11">
        <f>K45-$K$42</f>
        <v>0.21446444303387935</v>
      </c>
      <c r="M45" s="11">
        <f>2^-L45</f>
        <v>0.8618660420757206</v>
      </c>
    </row>
    <row r="46" spans="1:15">
      <c r="A46" s="8" t="s">
        <v>34</v>
      </c>
      <c r="B46" s="8" t="s">
        <v>18</v>
      </c>
      <c r="C46" s="8" t="s">
        <v>29</v>
      </c>
      <c r="D46" s="4"/>
      <c r="E46" s="8" t="s">
        <v>60</v>
      </c>
      <c r="F46" s="12">
        <v>24.217371266367</v>
      </c>
      <c r="H46" s="10">
        <f t="shared" si="1"/>
        <v>24.217371266367</v>
      </c>
      <c r="K46" s="11">
        <f t="shared" ref="K46:K47" si="2">H46-$I$20</f>
        <v>-3.0286981190168945</v>
      </c>
      <c r="L46" s="11">
        <f t="shared" ref="L46:L59" si="3">K46-$K$42</f>
        <v>0.51352434480558173</v>
      </c>
      <c r="M46" s="11">
        <f t="shared" ref="M46:M65" si="4">2^-L46</f>
        <v>0.7005090795575043</v>
      </c>
    </row>
    <row r="47" spans="1:15">
      <c r="A47" s="8" t="s">
        <v>35</v>
      </c>
      <c r="B47" s="8" t="s">
        <v>18</v>
      </c>
      <c r="C47" s="8" t="s">
        <v>29</v>
      </c>
      <c r="D47" s="4"/>
      <c r="E47" s="8" t="s">
        <v>60</v>
      </c>
      <c r="F47" s="12">
        <v>23.956345804010802</v>
      </c>
      <c r="H47" s="10">
        <f t="shared" si="1"/>
        <v>23.956345804010802</v>
      </c>
      <c r="K47" s="11">
        <f t="shared" si="2"/>
        <v>-3.2897235813730923</v>
      </c>
      <c r="L47" s="11">
        <f t="shared" si="3"/>
        <v>0.2524988824493839</v>
      </c>
      <c r="M47" s="11">
        <f t="shared" si="4"/>
        <v>0.83944116486496334</v>
      </c>
    </row>
    <row r="48" spans="1:15">
      <c r="A48" s="8"/>
      <c r="B48" s="8"/>
      <c r="C48" s="8"/>
      <c r="D48" s="4"/>
      <c r="E48" s="8" t="s">
        <v>42</v>
      </c>
      <c r="F48" s="12">
        <v>19.573515235840102</v>
      </c>
      <c r="G48" s="12"/>
      <c r="H48" s="10">
        <f t="shared" si="1"/>
        <v>19.573515235840102</v>
      </c>
      <c r="I48" s="10">
        <f>AVERAGE(H48:H50)</f>
        <v>19.562142910691666</v>
      </c>
      <c r="J48" s="10">
        <f>AVERAGE(I48:I50)</f>
        <v>19.562142910691666</v>
      </c>
      <c r="K48" s="11">
        <f>H48-$I$23</f>
        <v>-4.2823999024381756</v>
      </c>
      <c r="L48" s="11">
        <f t="shared" si="3"/>
        <v>-0.7401774386156994</v>
      </c>
      <c r="M48" s="11">
        <f t="shared" si="4"/>
        <v>1.6703812682133237</v>
      </c>
      <c r="O48" s="10">
        <f>H48-$I$23</f>
        <v>-4.2823999024381756</v>
      </c>
    </row>
    <row r="49" spans="1:17">
      <c r="A49" s="8"/>
      <c r="B49" s="8"/>
      <c r="C49" s="8"/>
      <c r="D49" s="4"/>
      <c r="E49" s="8" t="s">
        <v>42</v>
      </c>
      <c r="F49" s="12">
        <v>19.5080193513529</v>
      </c>
      <c r="G49" s="12"/>
      <c r="H49" s="10">
        <f t="shared" si="1"/>
        <v>19.5080193513529</v>
      </c>
      <c r="K49" s="11">
        <f t="shared" ref="K49:K50" si="5">H49-$I$23</f>
        <v>-4.3478957869253776</v>
      </c>
      <c r="L49" s="11">
        <f t="shared" si="3"/>
        <v>-0.80567332310290141</v>
      </c>
      <c r="M49" s="11">
        <f t="shared" si="4"/>
        <v>1.7479613960696672</v>
      </c>
      <c r="O49" s="10">
        <f t="shared" ref="O49:O50" si="6">H49-$I$23</f>
        <v>-4.3478957869253776</v>
      </c>
    </row>
    <row r="50" spans="1:17">
      <c r="A50" s="8"/>
      <c r="B50" s="8"/>
      <c r="C50" s="8"/>
      <c r="D50" s="4"/>
      <c r="E50" s="8" t="s">
        <v>42</v>
      </c>
      <c r="F50" s="12">
        <v>19.604894144882</v>
      </c>
      <c r="G50" s="12">
        <v>19.209358273747601</v>
      </c>
      <c r="H50" s="10">
        <f t="shared" si="1"/>
        <v>19.604894144882</v>
      </c>
      <c r="K50" s="11">
        <f t="shared" si="5"/>
        <v>-4.2510209933962777</v>
      </c>
      <c r="L50" s="11">
        <f t="shared" si="3"/>
        <v>-0.70879852957380152</v>
      </c>
      <c r="M50" s="11">
        <f t="shared" si="4"/>
        <v>1.6344423933519596</v>
      </c>
      <c r="O50" s="10">
        <f t="shared" si="6"/>
        <v>-4.2510209933962777</v>
      </c>
    </row>
    <row r="51" spans="1:17">
      <c r="A51" s="8"/>
      <c r="B51" s="8"/>
      <c r="C51" s="8"/>
      <c r="D51" s="4"/>
      <c r="E51" s="8"/>
      <c r="F51" s="12"/>
      <c r="H51" s="10"/>
      <c r="I51" s="10"/>
      <c r="J51" s="10"/>
      <c r="K51" s="11"/>
      <c r="L51" s="11"/>
      <c r="M51" s="11"/>
      <c r="N51" s="11"/>
    </row>
    <row r="52" spans="1:17">
      <c r="A52" s="8"/>
      <c r="B52" s="8"/>
      <c r="C52" s="8"/>
      <c r="D52" s="4"/>
      <c r="E52" s="8"/>
      <c r="F52" s="12"/>
      <c r="H52" s="10"/>
      <c r="K52" s="11"/>
      <c r="L52" s="11"/>
      <c r="M52" s="11"/>
    </row>
    <row r="53" spans="1:17">
      <c r="A53" s="8"/>
      <c r="B53" s="8"/>
      <c r="C53" s="8"/>
      <c r="D53" s="4"/>
      <c r="E53" s="8"/>
      <c r="F53" s="12"/>
      <c r="H53" s="10"/>
      <c r="K53" s="11"/>
      <c r="L53" s="11"/>
      <c r="M53" s="11"/>
    </row>
    <row r="54" spans="1:17">
      <c r="A54" s="4"/>
      <c r="B54" s="4"/>
      <c r="C54" s="4"/>
      <c r="D54" s="4"/>
      <c r="E54" s="8"/>
      <c r="F54" s="12"/>
      <c r="H54" s="10"/>
      <c r="I54" s="10"/>
      <c r="J54" s="10"/>
      <c r="K54" s="11"/>
      <c r="L54" s="11"/>
      <c r="M54" s="11"/>
    </row>
    <row r="55" spans="1:17">
      <c r="A55" s="4"/>
      <c r="B55" s="4"/>
      <c r="C55" s="4"/>
      <c r="D55" s="4"/>
      <c r="E55" s="8"/>
      <c r="F55" s="12"/>
      <c r="H55" s="10"/>
      <c r="K55" s="11"/>
      <c r="L55" s="11"/>
      <c r="M55" s="11"/>
    </row>
    <row r="56" spans="1:17">
      <c r="A56" s="4"/>
      <c r="B56" s="4"/>
      <c r="C56" s="4"/>
      <c r="D56" s="4"/>
      <c r="E56" s="8"/>
      <c r="F56" s="12"/>
      <c r="H56" s="10"/>
      <c r="K56" s="11"/>
      <c r="L56" s="11"/>
      <c r="M56" s="11"/>
    </row>
    <row r="57" spans="1:17">
      <c r="A57" s="4"/>
      <c r="B57" s="4"/>
      <c r="C57" s="4"/>
      <c r="D57" s="4"/>
      <c r="E57" s="13"/>
      <c r="F57" s="12"/>
      <c r="H57" s="10"/>
      <c r="I57" s="10"/>
      <c r="K57" s="11"/>
      <c r="L57" s="11"/>
      <c r="M57" s="11"/>
      <c r="Q57" s="9"/>
    </row>
    <row r="58" spans="1:17">
      <c r="A58" s="4"/>
      <c r="B58" s="4"/>
      <c r="C58" s="4"/>
      <c r="D58" s="4"/>
      <c r="E58" s="13"/>
      <c r="F58" s="12"/>
      <c r="H58" s="10"/>
      <c r="K58" s="11"/>
      <c r="L58" s="11"/>
      <c r="M58" s="11"/>
      <c r="Q58" s="9"/>
    </row>
    <row r="59" spans="1:17">
      <c r="A59" s="4"/>
      <c r="B59" s="4"/>
      <c r="C59" s="4"/>
      <c r="D59" s="4"/>
      <c r="E59" s="13"/>
      <c r="F59" s="12"/>
      <c r="H59" s="10"/>
      <c r="K59" s="11"/>
      <c r="L59" s="11"/>
      <c r="M59" s="11"/>
      <c r="Q59" s="9"/>
    </row>
    <row r="60" spans="1:17" ht="21">
      <c r="A60" s="7"/>
      <c r="B60" s="7"/>
      <c r="C60" s="7"/>
      <c r="D60" s="7"/>
      <c r="E60" s="4"/>
      <c r="F60" s="9"/>
      <c r="G60" s="7"/>
      <c r="H60" s="10"/>
      <c r="I60" s="10"/>
      <c r="J60" s="7"/>
      <c r="K60" s="11"/>
      <c r="L60" s="11"/>
      <c r="M60" s="11"/>
      <c r="N60" s="7"/>
      <c r="O60" s="7"/>
      <c r="Q60" s="9"/>
    </row>
    <row r="61" spans="1:17">
      <c r="A61" s="8"/>
      <c r="B61" s="8"/>
      <c r="C61" s="8"/>
      <c r="D61" s="4"/>
      <c r="E61" s="4"/>
      <c r="F61" s="9"/>
      <c r="H61" s="10"/>
      <c r="I61" s="10"/>
      <c r="K61" s="11"/>
      <c r="L61" s="11"/>
      <c r="M61" s="11"/>
      <c r="O61" s="10"/>
      <c r="Q61" s="9"/>
    </row>
    <row r="62" spans="1:17">
      <c r="A62" s="8"/>
      <c r="B62" s="8"/>
      <c r="C62" s="8"/>
      <c r="D62" s="4"/>
      <c r="E62" s="4"/>
      <c r="F62" s="9"/>
      <c r="H62" s="10"/>
      <c r="K62" s="11"/>
      <c r="L62" s="11"/>
      <c r="M62" s="11"/>
      <c r="O62" s="10"/>
      <c r="Q62" s="9"/>
    </row>
    <row r="63" spans="1:17">
      <c r="A63" s="8"/>
      <c r="B63" s="8"/>
      <c r="C63" s="8"/>
      <c r="D63" s="4"/>
      <c r="E63" s="4"/>
      <c r="F63" s="9"/>
      <c r="H63" s="10"/>
      <c r="I63" s="10"/>
      <c r="K63" s="11"/>
      <c r="L63" s="11"/>
      <c r="M63" s="11"/>
      <c r="O63" s="10"/>
    </row>
    <row r="64" spans="1:17">
      <c r="A64" s="8"/>
      <c r="B64" s="8"/>
      <c r="C64" s="8"/>
      <c r="D64" s="4"/>
      <c r="E64" s="4"/>
      <c r="F64" s="9"/>
      <c r="H64" s="10"/>
      <c r="I64" s="10"/>
      <c r="K64" s="11"/>
      <c r="L64" s="11"/>
      <c r="M64" s="11"/>
    </row>
    <row r="65" spans="1:15">
      <c r="A65" s="8"/>
      <c r="B65" s="8"/>
      <c r="C65" s="8"/>
      <c r="D65" s="4"/>
      <c r="E65" s="4"/>
      <c r="F65" s="9"/>
      <c r="H65" s="10"/>
      <c r="K65" s="11"/>
      <c r="L65" s="11"/>
      <c r="M65" s="11"/>
    </row>
    <row r="66" spans="1:15">
      <c r="A66" s="8"/>
      <c r="B66" s="8"/>
      <c r="C66" s="8"/>
      <c r="D66" s="4"/>
      <c r="E66" s="8"/>
      <c r="F66" s="12"/>
      <c r="H66" s="10"/>
      <c r="K66" s="11"/>
      <c r="L66" s="11"/>
      <c r="M66" s="11"/>
    </row>
    <row r="67" spans="1:15">
      <c r="A67" s="8"/>
      <c r="B67" s="8"/>
      <c r="C67" s="8"/>
      <c r="D67" s="4"/>
      <c r="E67" s="8"/>
      <c r="F67" s="12"/>
      <c r="H67" s="10"/>
      <c r="I67" s="10"/>
      <c r="K67" s="11"/>
      <c r="L67" s="11"/>
      <c r="M67" s="11"/>
      <c r="O67" s="10"/>
    </row>
    <row r="68" spans="1:15">
      <c r="A68" s="8"/>
      <c r="B68" s="8"/>
      <c r="C68" s="8"/>
      <c r="D68" s="4"/>
      <c r="E68" s="8"/>
      <c r="F68" s="12"/>
      <c r="H68" s="10"/>
      <c r="K68" s="11"/>
      <c r="L68" s="11"/>
      <c r="M68" s="11"/>
      <c r="O68" s="10"/>
    </row>
    <row r="69" spans="1:15">
      <c r="A69" s="8"/>
      <c r="B69" s="8"/>
      <c r="C69" s="8"/>
      <c r="D69" s="4"/>
      <c r="E69" s="8"/>
      <c r="F69" s="12"/>
      <c r="H69" s="10"/>
      <c r="K69" s="11"/>
      <c r="L69" s="11"/>
      <c r="M69" s="11"/>
      <c r="O69" s="10"/>
    </row>
    <row r="70" spans="1:15">
      <c r="A70" s="8"/>
      <c r="B70" s="8"/>
      <c r="C70" s="8"/>
      <c r="D70" s="4"/>
      <c r="E70" s="8"/>
      <c r="F70" s="12"/>
      <c r="H70" s="10"/>
      <c r="I70" s="10"/>
      <c r="K70" s="11"/>
      <c r="L70" s="11"/>
      <c r="M70" s="11"/>
      <c r="N70" s="11"/>
    </row>
    <row r="71" spans="1:15">
      <c r="A71" s="8"/>
      <c r="B71" s="8"/>
      <c r="C71" s="8"/>
      <c r="D71" s="4"/>
      <c r="E71" s="8"/>
      <c r="F71" s="12"/>
      <c r="H71" s="10"/>
      <c r="K71" s="11"/>
      <c r="L71" s="11"/>
      <c r="M71" s="11"/>
    </row>
    <row r="72" spans="1:15">
      <c r="A72" s="8"/>
      <c r="B72" s="8"/>
      <c r="C72" s="8"/>
      <c r="D72" s="4"/>
      <c r="E72" s="8"/>
      <c r="F72" s="12"/>
      <c r="H72" s="10"/>
      <c r="K72" s="11"/>
      <c r="L72" s="11"/>
      <c r="M72" s="11"/>
    </row>
    <row r="73" spans="1:15" ht="21">
      <c r="A73" s="7"/>
      <c r="B73" s="4"/>
      <c r="C73" s="4"/>
      <c r="D73" s="4"/>
      <c r="E73" s="13"/>
      <c r="F73" s="6"/>
      <c r="H73" s="10"/>
      <c r="I73" s="10"/>
      <c r="K73" s="11"/>
      <c r="L73" s="11"/>
      <c r="M73" s="11"/>
    </row>
    <row r="74" spans="1:15">
      <c r="A74" s="4"/>
      <c r="B74" s="4"/>
      <c r="C74" s="4"/>
      <c r="D74" s="4"/>
      <c r="E74" s="13"/>
      <c r="F74" s="6"/>
      <c r="H74" s="10"/>
    </row>
    <row r="75" spans="1:15">
      <c r="A75" s="4"/>
      <c r="B75" s="4"/>
      <c r="C75" s="4"/>
      <c r="D75" s="4"/>
      <c r="E75" s="13"/>
      <c r="F75" s="6"/>
      <c r="H75" s="10"/>
    </row>
    <row r="76" spans="1:15">
      <c r="A76" s="4"/>
      <c r="B76" s="4"/>
      <c r="C76" s="4"/>
      <c r="D76" s="4"/>
      <c r="E76" s="4"/>
      <c r="F76" s="6"/>
      <c r="H76" s="10"/>
      <c r="I76" s="10"/>
      <c r="K76" s="11"/>
      <c r="L76" s="11"/>
      <c r="M76" s="11"/>
    </row>
    <row r="77" spans="1:15">
      <c r="A77" s="4"/>
      <c r="B77" s="4"/>
      <c r="C77" s="4"/>
      <c r="D77" s="4"/>
      <c r="E77" s="8"/>
      <c r="F77" s="6"/>
      <c r="H77" s="10"/>
    </row>
    <row r="78" spans="1:15">
      <c r="A78" s="4"/>
      <c r="B78" s="4"/>
      <c r="C78" s="4"/>
      <c r="D78" s="4"/>
      <c r="E78" s="8"/>
      <c r="F78" s="6"/>
      <c r="H78" s="10"/>
    </row>
    <row r="79" spans="1:15" ht="21">
      <c r="A79" s="7"/>
      <c r="B79" s="7"/>
      <c r="C79" s="7"/>
      <c r="D79" s="7"/>
      <c r="E79" s="8"/>
      <c r="F79" s="7"/>
      <c r="G79" s="7"/>
      <c r="H79" s="10"/>
      <c r="I79" s="7"/>
      <c r="J79" s="7"/>
      <c r="K79" s="7"/>
      <c r="L79" s="7"/>
      <c r="M79" s="7"/>
      <c r="N79" s="7"/>
      <c r="O79" s="7"/>
    </row>
    <row r="80" spans="1:15">
      <c r="A80" s="8"/>
      <c r="B80" s="8"/>
      <c r="C80" s="8"/>
      <c r="D80" s="4"/>
      <c r="E80" s="8"/>
      <c r="F80" s="9"/>
      <c r="H80" s="9"/>
      <c r="I80" s="10"/>
      <c r="K80" s="11"/>
    </row>
    <row r="81" spans="1:17">
      <c r="A81" s="8"/>
      <c r="B81" s="8"/>
      <c r="C81" s="8"/>
      <c r="D81" s="4"/>
      <c r="E81" s="8"/>
      <c r="F81" s="9"/>
      <c r="H81" s="9"/>
    </row>
    <row r="82" spans="1:17">
      <c r="A82" s="8"/>
      <c r="B82" s="8"/>
      <c r="C82" s="8"/>
      <c r="D82" s="4"/>
      <c r="E82" s="8"/>
      <c r="F82" s="9"/>
      <c r="H82" s="9"/>
    </row>
    <row r="83" spans="1:17">
      <c r="A83" s="8"/>
      <c r="B83" s="8"/>
      <c r="C83" s="8"/>
      <c r="D83" s="4"/>
      <c r="E83" s="8"/>
      <c r="F83" s="9"/>
      <c r="H83" s="9"/>
      <c r="I83" s="10"/>
      <c r="K83" s="11"/>
      <c r="L83" s="11"/>
      <c r="M83" s="11"/>
    </row>
    <row r="84" spans="1:17">
      <c r="A84" s="8"/>
      <c r="B84" s="8"/>
      <c r="C84" s="8"/>
      <c r="D84" s="4"/>
      <c r="E84" s="8"/>
      <c r="F84" s="9"/>
      <c r="H84" s="9"/>
      <c r="K84" s="11"/>
      <c r="L84" s="11"/>
      <c r="M84" s="11"/>
    </row>
    <row r="85" spans="1:17" ht="21">
      <c r="A85" s="7"/>
      <c r="B85" s="7"/>
      <c r="C85" s="7"/>
      <c r="D85" s="7"/>
      <c r="E85" s="7"/>
      <c r="F85" s="7"/>
      <c r="G85" s="7"/>
      <c r="H85" s="10"/>
      <c r="I85" s="7"/>
      <c r="J85" s="7"/>
      <c r="K85" s="7"/>
      <c r="L85" s="7"/>
      <c r="M85" s="7"/>
      <c r="N85" s="7"/>
      <c r="O85" s="7"/>
      <c r="Q85" s="9"/>
    </row>
    <row r="86" spans="1:17">
      <c r="A86" s="8"/>
      <c r="B86" s="8"/>
      <c r="C86" s="8"/>
      <c r="D86" s="4"/>
      <c r="E86" s="8"/>
      <c r="F86" s="12"/>
      <c r="H86" s="10"/>
      <c r="I86" s="10"/>
      <c r="K86" s="11"/>
      <c r="O86" s="10"/>
      <c r="Q86" s="9"/>
    </row>
    <row r="87" spans="1:17">
      <c r="A87" s="8"/>
      <c r="B87" s="8"/>
      <c r="C87" s="8"/>
      <c r="D87" s="4"/>
      <c r="E87" s="8"/>
      <c r="F87" s="12"/>
      <c r="H87" s="10"/>
      <c r="O87" s="10"/>
      <c r="Q87" s="9"/>
    </row>
    <row r="88" spans="1:17">
      <c r="A88" s="8"/>
      <c r="B88" s="8"/>
      <c r="C88" s="8"/>
      <c r="D88" s="4"/>
      <c r="E88" s="8"/>
      <c r="F88" s="12"/>
      <c r="H88" s="10"/>
      <c r="O88" s="10"/>
    </row>
    <row r="89" spans="1:17">
      <c r="A89" s="8"/>
      <c r="B89" s="8"/>
      <c r="C89" s="8"/>
      <c r="D89" s="4"/>
      <c r="E89" s="8"/>
      <c r="F89" s="12"/>
      <c r="H89" s="10"/>
      <c r="I89" s="10"/>
      <c r="K89" s="11"/>
      <c r="L89" s="11"/>
      <c r="M89" s="11"/>
    </row>
    <row r="90" spans="1:17">
      <c r="A90" s="8"/>
      <c r="B90" s="8"/>
      <c r="C90" s="8"/>
      <c r="D90" s="4"/>
      <c r="E90" s="8"/>
      <c r="F90" s="12"/>
      <c r="H90" s="10"/>
      <c r="K90" s="11"/>
      <c r="L90" s="11"/>
      <c r="M90" s="11"/>
    </row>
    <row r="91" spans="1:17">
      <c r="A91" s="8"/>
      <c r="B91" s="8"/>
      <c r="C91" s="8"/>
      <c r="D91" s="4"/>
      <c r="E91" s="8"/>
      <c r="F91" s="12"/>
      <c r="H91" s="10"/>
      <c r="K91" s="11"/>
      <c r="L91" s="11"/>
      <c r="M91" s="11"/>
    </row>
    <row r="92" spans="1:17">
      <c r="A92" s="8"/>
      <c r="B92" s="8"/>
      <c r="C92" s="8"/>
      <c r="D92" s="4"/>
      <c r="E92" s="8"/>
      <c r="F92" s="12"/>
      <c r="H92" s="10"/>
      <c r="I92" s="10"/>
      <c r="K92" s="11"/>
      <c r="L92" s="11"/>
      <c r="M92" s="11"/>
      <c r="O92" s="10"/>
    </row>
    <row r="93" spans="1:17">
      <c r="A93" s="8"/>
      <c r="B93" s="8"/>
      <c r="C93" s="8"/>
      <c r="D93" s="4"/>
      <c r="E93" s="8"/>
      <c r="F93" s="12"/>
      <c r="H93" s="10"/>
      <c r="K93" s="11"/>
      <c r="L93" s="11"/>
      <c r="M93" s="11"/>
      <c r="O93" s="10"/>
    </row>
    <row r="94" spans="1:17">
      <c r="A94" s="8"/>
      <c r="B94" s="8"/>
      <c r="C94" s="8"/>
      <c r="D94" s="4"/>
      <c r="E94" s="8"/>
      <c r="F94" s="12"/>
      <c r="H94" s="10"/>
      <c r="K94" s="11"/>
      <c r="L94" s="11"/>
      <c r="M94" s="11"/>
      <c r="O94" s="10"/>
    </row>
    <row r="95" spans="1:17">
      <c r="A95" s="8"/>
      <c r="B95" s="8"/>
      <c r="C95" s="8"/>
      <c r="D95" s="4"/>
      <c r="E95" s="8"/>
      <c r="F95" s="12"/>
      <c r="H95" s="10"/>
      <c r="I95" s="10"/>
      <c r="K95" s="11"/>
      <c r="L95" s="11"/>
      <c r="M95" s="11"/>
      <c r="N95" s="11"/>
    </row>
    <row r="96" spans="1:17">
      <c r="A96" s="8"/>
      <c r="B96" s="8"/>
      <c r="C96" s="8"/>
      <c r="D96" s="4"/>
      <c r="E96" s="8"/>
      <c r="F96" s="12"/>
      <c r="H96" s="10"/>
      <c r="K96" s="11"/>
      <c r="L96" s="11"/>
      <c r="M96" s="11"/>
    </row>
    <row r="97" spans="1:15">
      <c r="A97" s="8"/>
      <c r="B97" s="8"/>
      <c r="C97" s="8"/>
      <c r="D97" s="4"/>
      <c r="E97" s="8"/>
      <c r="F97" s="12"/>
      <c r="H97" s="10"/>
      <c r="K97" s="11"/>
      <c r="L97" s="11"/>
      <c r="M97" s="11"/>
    </row>
    <row r="98" spans="1:15" ht="21">
      <c r="A98" s="7"/>
      <c r="B98" s="4"/>
      <c r="C98" s="4"/>
      <c r="D98" s="4"/>
      <c r="E98" s="8"/>
      <c r="F98" s="9"/>
      <c r="H98" s="10"/>
      <c r="I98" s="10"/>
      <c r="K98" s="11"/>
      <c r="L98" s="11"/>
      <c r="M98" s="11"/>
    </row>
    <row r="99" spans="1:15">
      <c r="A99" s="2"/>
      <c r="E99" s="8"/>
      <c r="F99" s="9"/>
      <c r="H99" s="10"/>
      <c r="I99" s="10"/>
      <c r="K99" s="11"/>
      <c r="L99" s="11"/>
      <c r="M99" s="11"/>
    </row>
    <row r="100" spans="1:15">
      <c r="E100" s="8"/>
      <c r="F100" s="12"/>
      <c r="H100" s="10"/>
      <c r="I100" s="10"/>
      <c r="K100" s="11"/>
      <c r="L100" s="11"/>
      <c r="M100" s="11"/>
    </row>
    <row r="101" spans="1:15">
      <c r="E101" s="8"/>
      <c r="F101" s="12"/>
      <c r="H101" s="10"/>
      <c r="K101" s="11"/>
      <c r="L101" s="11"/>
      <c r="M101" s="11"/>
    </row>
    <row r="102" spans="1:15">
      <c r="E102" s="8"/>
      <c r="F102" s="12"/>
      <c r="H102" s="10"/>
      <c r="I102" s="10"/>
      <c r="K102" s="11"/>
      <c r="L102" s="11"/>
      <c r="M102" s="11"/>
      <c r="O102" s="10"/>
    </row>
    <row r="103" spans="1:15">
      <c r="E103" s="4"/>
      <c r="F103" s="12"/>
      <c r="H103" s="10"/>
      <c r="I103" s="10"/>
      <c r="K103" s="11"/>
      <c r="L103" s="11"/>
      <c r="M103" s="11"/>
      <c r="O103" s="10"/>
    </row>
    <row r="104" spans="1:15">
      <c r="E104" s="4"/>
      <c r="F104" s="12"/>
      <c r="H104" s="10"/>
      <c r="K104" s="11"/>
      <c r="L104" s="11"/>
      <c r="M104" s="11"/>
      <c r="O104" s="10"/>
    </row>
    <row r="105" spans="1:15">
      <c r="E105" s="4"/>
      <c r="F105" s="12"/>
      <c r="H105" s="10"/>
      <c r="I105" s="10"/>
      <c r="K105" s="11"/>
      <c r="L105" s="11"/>
      <c r="M105" s="11"/>
    </row>
    <row r="106" spans="1:15">
      <c r="E106" s="8"/>
      <c r="F106" s="12"/>
      <c r="H106" s="12"/>
      <c r="K106" s="11"/>
      <c r="L106" s="11"/>
      <c r="M106" s="11"/>
    </row>
    <row r="107" spans="1:15">
      <c r="E107" s="8"/>
      <c r="F107" s="12"/>
      <c r="H107" s="12"/>
      <c r="K107" s="11"/>
      <c r="L107" s="11"/>
      <c r="M107" s="11"/>
    </row>
    <row r="109" spans="1:15" ht="21">
      <c r="A109" s="7"/>
    </row>
    <row r="110" spans="1:15">
      <c r="E110" s="8"/>
      <c r="F110" s="12"/>
      <c r="H110" s="10"/>
      <c r="I110" s="10"/>
      <c r="K110" s="11"/>
      <c r="L110" s="11"/>
      <c r="M110" s="11"/>
      <c r="O110" s="10"/>
    </row>
    <row r="111" spans="1:15">
      <c r="E111" s="8"/>
      <c r="F111" s="12"/>
      <c r="H111" s="10"/>
      <c r="K111" s="11"/>
      <c r="L111" s="11"/>
      <c r="M111" s="11"/>
      <c r="O111" s="10"/>
    </row>
    <row r="112" spans="1:15">
      <c r="E112" s="8"/>
      <c r="F112" s="12"/>
      <c r="H112" s="10"/>
      <c r="I112" s="10"/>
      <c r="K112" s="11"/>
      <c r="L112" s="11"/>
      <c r="M112" s="11"/>
      <c r="O112" s="10"/>
    </row>
    <row r="113" spans="5:15">
      <c r="E113" s="4"/>
      <c r="F113" s="12"/>
      <c r="H113" s="10"/>
      <c r="I113" s="10"/>
      <c r="K113" s="11"/>
      <c r="L113" s="11"/>
      <c r="M113" s="11"/>
    </row>
    <row r="114" spans="5:15">
      <c r="E114" s="4"/>
      <c r="F114" s="12"/>
      <c r="H114" s="10"/>
      <c r="K114" s="11"/>
      <c r="L114" s="11"/>
      <c r="M114" s="11"/>
    </row>
    <row r="115" spans="5:15">
      <c r="E115" s="4"/>
      <c r="F115" s="12"/>
      <c r="H115" s="10"/>
      <c r="I115" s="10"/>
      <c r="K115" s="11"/>
      <c r="L115" s="11"/>
      <c r="M115" s="11"/>
    </row>
    <row r="116" spans="5:15">
      <c r="E116" s="8"/>
      <c r="F116" s="12"/>
      <c r="H116" s="10"/>
      <c r="I116" s="10"/>
      <c r="K116" s="11"/>
      <c r="L116" s="11"/>
      <c r="M116" s="11"/>
      <c r="O116" s="10"/>
    </row>
    <row r="117" spans="5:15">
      <c r="E117" s="8"/>
      <c r="F117" s="12"/>
      <c r="H117" s="10"/>
      <c r="K117" s="11"/>
      <c r="L117" s="11"/>
      <c r="M117" s="11"/>
      <c r="O117" s="10"/>
    </row>
    <row r="118" spans="5:15">
      <c r="E118" s="8"/>
      <c r="F118" s="12"/>
      <c r="H118" s="10"/>
      <c r="K118" s="11"/>
      <c r="L118" s="11"/>
      <c r="M118" s="11"/>
      <c r="O118" s="10"/>
    </row>
    <row r="119" spans="5:15">
      <c r="E119" s="8"/>
      <c r="F119" s="12"/>
      <c r="H119" s="10"/>
      <c r="I119" s="10"/>
      <c r="K119" s="11"/>
      <c r="L119" s="11"/>
      <c r="M119" s="11"/>
    </row>
    <row r="120" spans="5:15">
      <c r="E120" s="8"/>
      <c r="F120" s="12"/>
      <c r="H120" s="10"/>
      <c r="K120" s="11"/>
      <c r="L120" s="11"/>
      <c r="M120" s="11"/>
    </row>
    <row r="121" spans="5:15">
      <c r="E121" s="8"/>
      <c r="F121" s="12"/>
      <c r="H121" s="10"/>
      <c r="K121" s="11"/>
      <c r="L121" s="11"/>
      <c r="M121" s="11"/>
    </row>
  </sheetData>
  <mergeCells count="4">
    <mergeCell ref="A2:O2"/>
    <mergeCell ref="A15:O15"/>
    <mergeCell ref="A16:O16"/>
    <mergeCell ref="A41:O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B730-D0E7-4D1D-9BC9-5DE91AD4A55C}">
  <dimension ref="A1:O91"/>
  <sheetViews>
    <sheetView topLeftCell="A34" workbookViewId="0">
      <selection activeCell="D47" sqref="D47"/>
    </sheetView>
  </sheetViews>
  <sheetFormatPr defaultColWidth="8.85546875" defaultRowHeight="15"/>
  <cols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A3" s="4"/>
      <c r="B3" s="4"/>
      <c r="C3" s="4"/>
      <c r="D3" s="4"/>
      <c r="E3" s="4"/>
      <c r="F3" s="5"/>
      <c r="G3" s="6"/>
      <c r="J3" s="6"/>
    </row>
    <row r="4" spans="1:15">
      <c r="A4" s="4"/>
      <c r="B4" s="4"/>
      <c r="C4" s="4"/>
      <c r="D4" s="4"/>
      <c r="E4" s="4"/>
      <c r="F4" s="5"/>
      <c r="G4" s="6"/>
      <c r="J4" s="6"/>
    </row>
    <row r="5" spans="1:15">
      <c r="A5" s="4"/>
      <c r="B5" s="4"/>
      <c r="C5" s="4"/>
      <c r="D5" s="4"/>
      <c r="E5" s="4"/>
      <c r="F5" s="5"/>
      <c r="G5" s="6"/>
      <c r="J5" s="6"/>
    </row>
    <row r="6" spans="1:15">
      <c r="A6" s="4"/>
      <c r="B6" s="4"/>
      <c r="C6" s="4"/>
      <c r="D6" s="4"/>
      <c r="E6" s="4"/>
      <c r="F6" s="5"/>
      <c r="G6" s="6"/>
      <c r="J6" s="6"/>
    </row>
    <row r="7" spans="1:15">
      <c r="A7" s="4"/>
      <c r="B7" s="4"/>
      <c r="C7" s="4"/>
      <c r="D7" s="4"/>
      <c r="E7" s="4"/>
      <c r="F7" s="5"/>
      <c r="G7" s="6"/>
      <c r="J7" s="6"/>
    </row>
    <row r="8" spans="1:15">
      <c r="A8" s="4"/>
      <c r="B8" s="4"/>
      <c r="C8" s="4"/>
      <c r="D8" s="4"/>
      <c r="E8" s="4"/>
      <c r="F8" s="5"/>
      <c r="G8" s="6"/>
      <c r="J8" s="6"/>
    </row>
    <row r="9" spans="1:15">
      <c r="A9" s="4"/>
      <c r="B9" s="4"/>
      <c r="C9" s="4"/>
      <c r="D9" s="4"/>
      <c r="E9" s="4"/>
      <c r="F9" s="5"/>
      <c r="G9" s="6"/>
      <c r="J9" s="6"/>
    </row>
    <row r="10" spans="1:15">
      <c r="A10" s="4"/>
      <c r="B10" s="4"/>
      <c r="C10" s="4"/>
      <c r="D10" s="4"/>
      <c r="E10" s="4"/>
      <c r="F10" s="5"/>
      <c r="G10" s="6"/>
      <c r="J10" s="6"/>
    </row>
    <row r="11" spans="1:15">
      <c r="A11" s="4"/>
      <c r="B11" s="4"/>
      <c r="C11" s="4"/>
      <c r="D11" s="4"/>
      <c r="E11" s="4"/>
      <c r="F11" s="5"/>
      <c r="G11" s="6"/>
      <c r="J11" s="6"/>
    </row>
    <row r="12" spans="1:15">
      <c r="A12" s="4"/>
      <c r="B12" s="4"/>
      <c r="C12" s="4"/>
      <c r="D12" s="4"/>
      <c r="E12" s="4"/>
      <c r="F12" s="5"/>
      <c r="G12" s="6"/>
      <c r="J12" s="6"/>
    </row>
    <row r="13" spans="1:15">
      <c r="A13" s="4"/>
      <c r="B13" s="4"/>
      <c r="C13" s="4"/>
      <c r="D13" s="4"/>
      <c r="E13" s="4"/>
      <c r="F13" s="5"/>
      <c r="G13" s="6"/>
      <c r="J13" s="6"/>
    </row>
    <row r="14" spans="1:15">
      <c r="A14" s="4"/>
      <c r="B14" s="4"/>
      <c r="C14" s="4"/>
      <c r="D14" s="4"/>
      <c r="E14" s="4"/>
      <c r="F14" s="5"/>
      <c r="G14" s="6"/>
      <c r="J14" s="6"/>
    </row>
    <row r="15" spans="1:15" ht="23.25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2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4">
      <c r="A17" s="8" t="s">
        <v>17</v>
      </c>
      <c r="B17" s="8" t="s">
        <v>18</v>
      </c>
      <c r="C17" s="8" t="s">
        <v>16</v>
      </c>
      <c r="D17" s="4"/>
      <c r="E17" s="8" t="s">
        <v>19</v>
      </c>
      <c r="F17" s="9">
        <v>23.01</v>
      </c>
      <c r="G17">
        <v>2.0099999999999998</v>
      </c>
      <c r="H17" s="10">
        <f>LOG($G$17^F17,2)</f>
        <v>23.175568487310731</v>
      </c>
      <c r="I17" s="10">
        <f>AVERAGE(H17:H19)</f>
        <v>23.175568487310731</v>
      </c>
      <c r="J17">
        <f>STDEV(H17:H19)</f>
        <v>0.26187083036509229</v>
      </c>
      <c r="K17" s="11"/>
    </row>
    <row r="18" spans="1:14">
      <c r="A18" s="8" t="s">
        <v>20</v>
      </c>
      <c r="B18" s="8" t="s">
        <v>18</v>
      </c>
      <c r="C18" s="8" t="s">
        <v>16</v>
      </c>
      <c r="D18" s="4"/>
      <c r="E18" s="8" t="s">
        <v>19</v>
      </c>
      <c r="F18" s="9">
        <v>22.75</v>
      </c>
      <c r="H18" s="10">
        <f t="shared" ref="H18:H28" si="0">LOG($G$17^F18,2)</f>
        <v>22.913697656945637</v>
      </c>
    </row>
    <row r="19" spans="1:14">
      <c r="A19" s="8" t="s">
        <v>21</v>
      </c>
      <c r="B19" s="8" t="s">
        <v>18</v>
      </c>
      <c r="C19" s="8" t="s">
        <v>16</v>
      </c>
      <c r="D19" s="4"/>
      <c r="E19" s="8" t="s">
        <v>19</v>
      </c>
      <c r="F19" s="9">
        <v>23.27</v>
      </c>
      <c r="H19" s="10">
        <f t="shared" si="0"/>
        <v>23.437439317675821</v>
      </c>
    </row>
    <row r="20" spans="1:14">
      <c r="A20" s="8" t="s">
        <v>22</v>
      </c>
      <c r="B20" s="8" t="s">
        <v>18</v>
      </c>
      <c r="C20" s="8" t="s">
        <v>16</v>
      </c>
      <c r="D20" s="4"/>
      <c r="E20" s="8" t="s">
        <v>23</v>
      </c>
      <c r="F20" s="9">
        <v>23.15</v>
      </c>
      <c r="H20" s="10">
        <f t="shared" si="0"/>
        <v>23.316575857507317</v>
      </c>
      <c r="I20" s="10">
        <f>AVERAGE(H20:H22)</f>
        <v>22.943913521987763</v>
      </c>
      <c r="J20">
        <f>STDEV(H20:H22)</f>
        <v>0.32308847373626398</v>
      </c>
      <c r="K20" s="11"/>
      <c r="L20" s="10">
        <f>I20-I17</f>
        <v>-0.23165496532296714</v>
      </c>
      <c r="M20" s="10">
        <f>2^L20</f>
        <v>0.85165736561138028</v>
      </c>
    </row>
    <row r="21" spans="1:14">
      <c r="A21" s="8" t="s">
        <v>24</v>
      </c>
      <c r="B21" s="8" t="s">
        <v>18</v>
      </c>
      <c r="C21" s="8" t="s">
        <v>16</v>
      </c>
      <c r="D21" s="4"/>
      <c r="E21" s="8" t="s">
        <v>23</v>
      </c>
      <c r="F21" s="9">
        <v>22.61</v>
      </c>
      <c r="H21" s="10">
        <f t="shared" si="0"/>
        <v>22.772690286749047</v>
      </c>
    </row>
    <row r="22" spans="1:14">
      <c r="A22" s="8" t="s">
        <v>25</v>
      </c>
      <c r="B22" s="8" t="s">
        <v>18</v>
      </c>
      <c r="C22" s="8" t="s">
        <v>16</v>
      </c>
      <c r="D22" s="4"/>
      <c r="E22" s="8" t="s">
        <v>23</v>
      </c>
      <c r="F22" s="9">
        <v>22.58</v>
      </c>
      <c r="H22" s="10">
        <f t="shared" si="0"/>
        <v>22.74247442170692</v>
      </c>
    </row>
    <row r="23" spans="1:14">
      <c r="A23" s="8" t="s">
        <v>26</v>
      </c>
      <c r="B23" s="8" t="s">
        <v>18</v>
      </c>
      <c r="C23" s="8" t="s">
        <v>16</v>
      </c>
      <c r="D23" s="4"/>
      <c r="E23" s="8" t="s">
        <v>27</v>
      </c>
      <c r="F23" s="9">
        <v>23.32</v>
      </c>
      <c r="H23" s="10">
        <f t="shared" si="0"/>
        <v>23.487799092746034</v>
      </c>
      <c r="I23" s="10">
        <f>AVERAGE(H23:H25)</f>
        <v>23.492835070253051</v>
      </c>
      <c r="J23">
        <f>STDEV(H23:H25)</f>
        <v>7.1219476902318144E-3</v>
      </c>
      <c r="K23" s="11"/>
      <c r="L23" s="10">
        <f>I23-I17</f>
        <v>0.31726658294232024</v>
      </c>
      <c r="M23" s="10">
        <f>2^L23</f>
        <v>1.2459676257111125</v>
      </c>
    </row>
    <row r="24" spans="1:14">
      <c r="A24" s="8" t="s">
        <v>28</v>
      </c>
      <c r="B24" s="8" t="s">
        <v>18</v>
      </c>
      <c r="C24" s="8" t="s">
        <v>16</v>
      </c>
      <c r="D24" s="4"/>
      <c r="E24" s="8" t="s">
        <v>27</v>
      </c>
      <c r="F24" s="9">
        <v>23.33</v>
      </c>
      <c r="H24" s="10">
        <f t="shared" si="0"/>
        <v>23.497871047760071</v>
      </c>
    </row>
    <row r="25" spans="1:14">
      <c r="A25" s="8"/>
      <c r="B25" s="8"/>
      <c r="C25" s="8"/>
      <c r="D25" s="4"/>
      <c r="E25" s="8"/>
      <c r="F25" s="9"/>
      <c r="H25" s="10"/>
    </row>
    <row r="26" spans="1:14">
      <c r="A26" s="8"/>
      <c r="B26" s="8"/>
      <c r="C26" s="8"/>
      <c r="D26" s="4"/>
      <c r="E26" s="8"/>
      <c r="F26" s="9"/>
      <c r="H26" s="10"/>
      <c r="I26" s="10"/>
      <c r="K26" s="11"/>
      <c r="L26" s="11"/>
      <c r="M26" s="11"/>
      <c r="N26" s="11"/>
    </row>
    <row r="27" spans="1:14">
      <c r="A27" s="8"/>
      <c r="B27" s="8"/>
      <c r="C27" s="8"/>
      <c r="D27" s="4"/>
      <c r="E27" s="8"/>
      <c r="F27" s="9"/>
      <c r="H27" s="10"/>
    </row>
    <row r="28" spans="1:14">
      <c r="A28" s="8"/>
      <c r="B28" s="8"/>
      <c r="C28" s="8"/>
      <c r="D28" s="4"/>
      <c r="E28" s="8"/>
      <c r="F28" s="9"/>
      <c r="H28" s="10"/>
    </row>
    <row r="29" spans="1:14">
      <c r="A29" s="4"/>
      <c r="B29" s="4"/>
      <c r="C29" s="4"/>
      <c r="D29" s="4"/>
      <c r="E29" s="4"/>
      <c r="F29" s="6"/>
      <c r="H29" s="10"/>
      <c r="I29" s="10"/>
      <c r="K29" s="11"/>
      <c r="L29" s="11"/>
      <c r="M29" s="11"/>
    </row>
    <row r="30" spans="1:14">
      <c r="A30" s="4"/>
      <c r="B30" s="4"/>
      <c r="C30" s="4"/>
      <c r="D30" s="4"/>
      <c r="E30" s="4"/>
      <c r="F30" s="6"/>
      <c r="H30" s="10"/>
    </row>
    <row r="31" spans="1:14">
      <c r="A31" s="4"/>
      <c r="B31" s="4"/>
      <c r="C31" s="4"/>
      <c r="D31" s="4"/>
      <c r="E31" s="4"/>
      <c r="F31" s="6"/>
      <c r="H31" s="10"/>
    </row>
    <row r="32" spans="1:14">
      <c r="A32" s="4"/>
      <c r="B32" s="4"/>
      <c r="C32" s="4"/>
      <c r="D32" s="4"/>
      <c r="E32" s="4"/>
      <c r="F32" s="6"/>
      <c r="H32" s="10"/>
      <c r="I32" s="10"/>
      <c r="K32" s="11"/>
      <c r="L32" s="11"/>
      <c r="M32" s="11"/>
    </row>
    <row r="33" spans="1:15">
      <c r="A33" s="4"/>
      <c r="B33" s="4"/>
      <c r="C33" s="4"/>
      <c r="D33" s="4"/>
      <c r="E33" s="4"/>
      <c r="F33" s="6"/>
      <c r="H33" s="10"/>
    </row>
    <row r="34" spans="1:15">
      <c r="A34" s="4"/>
      <c r="B34" s="4"/>
      <c r="C34" s="4"/>
      <c r="D34" s="4"/>
      <c r="E34" s="4"/>
      <c r="F34" s="6"/>
      <c r="H34" s="10"/>
    </row>
    <row r="35" spans="1:15" ht="21">
      <c r="A35" s="15" t="s">
        <v>29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8" t="s">
        <v>30</v>
      </c>
      <c r="B36" s="8" t="s">
        <v>18</v>
      </c>
      <c r="C36" s="8" t="s">
        <v>29</v>
      </c>
      <c r="D36" s="4"/>
      <c r="E36" s="8" t="s">
        <v>19</v>
      </c>
      <c r="F36" s="9">
        <v>20.14</v>
      </c>
      <c r="H36" s="10">
        <f>LOG(1.98^F36, 2)</f>
        <v>19.847978666340385</v>
      </c>
      <c r="I36" s="10">
        <f>AVERAGE(H36:H38)</f>
        <v>19.70015360179465</v>
      </c>
      <c r="J36">
        <f>STDEV(H36:H38)</f>
        <v>0.1646110252621574</v>
      </c>
      <c r="K36" s="11">
        <f>I36-I17</f>
        <v>-3.4754148855160807</v>
      </c>
      <c r="O36" s="10">
        <f>H36-I17</f>
        <v>-3.3275898209703456</v>
      </c>
    </row>
    <row r="37" spans="1:15">
      <c r="A37" s="8" t="s">
        <v>31</v>
      </c>
      <c r="B37" s="8" t="s">
        <v>18</v>
      </c>
      <c r="C37" s="8" t="s">
        <v>29</v>
      </c>
      <c r="D37" s="4"/>
      <c r="E37" s="8" t="s">
        <v>19</v>
      </c>
      <c r="F37" s="9">
        <v>20.02</v>
      </c>
      <c r="H37" s="10">
        <f t="shared" ref="H37:H85" si="1">LOG(1.98^F37, 2)</f>
        <v>19.729718614703796</v>
      </c>
      <c r="K37" s="11"/>
      <c r="O37" s="10">
        <f>H37-I17</f>
        <v>-3.4458498726069351</v>
      </c>
    </row>
    <row r="38" spans="1:15">
      <c r="A38" s="8" t="s">
        <v>32</v>
      </c>
      <c r="B38" s="8" t="s">
        <v>18</v>
      </c>
      <c r="C38" s="8" t="s">
        <v>29</v>
      </c>
      <c r="D38" s="4"/>
      <c r="E38" s="8" t="s">
        <v>19</v>
      </c>
      <c r="F38" s="9">
        <v>19.809999999999999</v>
      </c>
      <c r="H38" s="10">
        <f t="shared" si="1"/>
        <v>19.522763524339769</v>
      </c>
      <c r="K38" s="11"/>
      <c r="O38" s="10">
        <f>H38-I17</f>
        <v>-3.6528049629709614</v>
      </c>
    </row>
    <row r="39" spans="1:15">
      <c r="A39" s="8" t="s">
        <v>33</v>
      </c>
      <c r="B39" s="8" t="s">
        <v>18</v>
      </c>
      <c r="C39" s="8" t="s">
        <v>29</v>
      </c>
      <c r="D39" s="4"/>
      <c r="E39" s="8" t="s">
        <v>23</v>
      </c>
      <c r="F39" s="9">
        <v>20.7</v>
      </c>
      <c r="H39" s="10">
        <f t="shared" si="1"/>
        <v>20.399858907311117</v>
      </c>
      <c r="I39" s="10">
        <f>AVERAGE(H39:H41)</f>
        <v>20.261888847068434</v>
      </c>
      <c r="J39">
        <f>STDEV(H39:H41)</f>
        <v>0.16133337357755187</v>
      </c>
      <c r="K39" s="11">
        <f>H39-I20</f>
        <v>-2.5440546146766465</v>
      </c>
      <c r="L39" s="11">
        <f>K39-K36</f>
        <v>0.93136027083943418</v>
      </c>
      <c r="M39" s="11">
        <f>2^-L39</f>
        <v>0.52436370295668022</v>
      </c>
    </row>
    <row r="40" spans="1:15">
      <c r="A40" s="8" t="s">
        <v>34</v>
      </c>
      <c r="B40" s="8" t="s">
        <v>18</v>
      </c>
      <c r="C40" s="8" t="s">
        <v>29</v>
      </c>
      <c r="D40" s="4"/>
      <c r="E40" s="8" t="s">
        <v>23</v>
      </c>
      <c r="F40" s="9">
        <v>20.38</v>
      </c>
      <c r="H40" s="10">
        <f t="shared" si="1"/>
        <v>20.084498769613553</v>
      </c>
      <c r="K40" s="11">
        <f>H40-I20</f>
        <v>-2.8594147523742102</v>
      </c>
      <c r="L40" s="11">
        <f>K40-K36</f>
        <v>0.61600013314187052</v>
      </c>
      <c r="M40" s="11">
        <f t="shared" ref="M40:M47" si="2">2^-L40</f>
        <v>0.6524774136293503</v>
      </c>
    </row>
    <row r="41" spans="1:15">
      <c r="A41" s="8" t="s">
        <v>35</v>
      </c>
      <c r="B41" s="8" t="s">
        <v>18</v>
      </c>
      <c r="C41" s="8" t="s">
        <v>29</v>
      </c>
      <c r="D41" s="4"/>
      <c r="E41" s="8" t="s">
        <v>23</v>
      </c>
      <c r="F41" s="9">
        <v>20.6</v>
      </c>
      <c r="H41" s="10">
        <f t="shared" si="1"/>
        <v>20.301308864280628</v>
      </c>
      <c r="K41" s="11">
        <f>H41-I20</f>
        <v>-2.6426046577071354</v>
      </c>
      <c r="L41" s="11">
        <f>K41-K36</f>
        <v>0.83281022780894531</v>
      </c>
      <c r="M41" s="11">
        <f t="shared" si="2"/>
        <v>0.56143455731471981</v>
      </c>
    </row>
    <row r="42" spans="1:15">
      <c r="A42" s="8" t="s">
        <v>36</v>
      </c>
      <c r="B42" s="8" t="s">
        <v>18</v>
      </c>
      <c r="C42" s="8" t="s">
        <v>29</v>
      </c>
      <c r="D42" s="4"/>
      <c r="E42" s="8" t="s">
        <v>27</v>
      </c>
      <c r="F42" s="9">
        <v>22.23</v>
      </c>
      <c r="H42" s="10">
        <f t="shared" si="1"/>
        <v>21.907674565677592</v>
      </c>
      <c r="I42" s="10">
        <f>AVERAGE(H42:H44)</f>
        <v>21.927384574283693</v>
      </c>
      <c r="J42">
        <f>STDEV(H42:H44)</f>
        <v>1.7069368161692019E-2</v>
      </c>
      <c r="K42" s="11">
        <f>H42-I23</f>
        <v>-1.5851605045754589</v>
      </c>
      <c r="L42" s="11">
        <f>K42-K36</f>
        <v>1.8902543809406218</v>
      </c>
      <c r="M42" s="11">
        <f t="shared" si="2"/>
        <v>0.26975949001342103</v>
      </c>
    </row>
    <row r="43" spans="1:15">
      <c r="A43" s="8" t="s">
        <v>37</v>
      </c>
      <c r="B43" s="8" t="s">
        <v>18</v>
      </c>
      <c r="C43" s="8" t="s">
        <v>29</v>
      </c>
      <c r="D43" s="4"/>
      <c r="E43" s="8" t="s">
        <v>27</v>
      </c>
      <c r="F43" s="9">
        <v>22.26</v>
      </c>
      <c r="H43" s="10">
        <f t="shared" si="1"/>
        <v>21.937239578586741</v>
      </c>
      <c r="K43" s="11">
        <f>H43-I23</f>
        <v>-1.5555954916663097</v>
      </c>
      <c r="L43" s="11">
        <f>K43-K36</f>
        <v>1.919819393849771</v>
      </c>
      <c r="M43" s="11">
        <f t="shared" si="2"/>
        <v>0.26428759334632923</v>
      </c>
    </row>
    <row r="44" spans="1:15">
      <c r="A44" s="8" t="s">
        <v>38</v>
      </c>
      <c r="B44" s="8" t="s">
        <v>18</v>
      </c>
      <c r="C44" s="8" t="s">
        <v>29</v>
      </c>
      <c r="D44" s="4"/>
      <c r="E44" s="8" t="s">
        <v>27</v>
      </c>
      <c r="F44" s="9">
        <v>22.26</v>
      </c>
      <c r="H44" s="10">
        <f t="shared" si="1"/>
        <v>21.937239578586741</v>
      </c>
      <c r="K44" s="11">
        <f>H44-I23</f>
        <v>-1.5555954916663097</v>
      </c>
      <c r="L44" s="11">
        <f>K44-K36</f>
        <v>1.919819393849771</v>
      </c>
      <c r="M44" s="11">
        <f t="shared" si="2"/>
        <v>0.26428759334632923</v>
      </c>
    </row>
    <row r="45" spans="1:15">
      <c r="A45" s="8"/>
      <c r="B45" s="8"/>
      <c r="C45" s="8"/>
      <c r="D45" s="4"/>
      <c r="E45" s="8"/>
      <c r="F45" s="9"/>
      <c r="H45" s="10"/>
      <c r="I45" s="10"/>
      <c r="K45" s="11"/>
      <c r="L45" s="11"/>
      <c r="M45" s="11"/>
      <c r="N45" s="11"/>
    </row>
    <row r="46" spans="1:15">
      <c r="A46" s="8"/>
      <c r="B46" s="8"/>
      <c r="C46" s="8"/>
      <c r="D46" s="4"/>
      <c r="E46" s="8"/>
      <c r="F46" s="9"/>
      <c r="H46" s="10"/>
      <c r="K46" s="11"/>
      <c r="L46" s="11"/>
      <c r="M46" s="11"/>
    </row>
    <row r="47" spans="1:15">
      <c r="A47" s="8"/>
      <c r="B47" s="8"/>
      <c r="C47" s="8"/>
      <c r="D47" s="4"/>
      <c r="E47" s="8"/>
      <c r="F47" s="9"/>
      <c r="H47" s="10"/>
      <c r="K47" s="11"/>
      <c r="L47" s="11"/>
      <c r="M47" s="11"/>
    </row>
    <row r="48" spans="1:15">
      <c r="A48" s="4"/>
      <c r="B48" s="4"/>
      <c r="C48" s="4"/>
      <c r="D48" s="4"/>
      <c r="E48" s="4"/>
      <c r="F48" s="6"/>
      <c r="H48" s="10"/>
      <c r="I48" s="10"/>
      <c r="K48" s="11"/>
      <c r="L48" s="11"/>
      <c r="M48" s="11"/>
    </row>
    <row r="49" spans="1:15">
      <c r="A49" s="4"/>
      <c r="B49" s="4"/>
      <c r="C49" s="4"/>
      <c r="D49" s="4"/>
      <c r="E49" s="4"/>
      <c r="F49" s="6"/>
      <c r="H49" s="10"/>
    </row>
    <row r="50" spans="1:15">
      <c r="A50" s="4"/>
      <c r="B50" s="4"/>
      <c r="C50" s="4"/>
      <c r="D50" s="4"/>
      <c r="E50" s="4"/>
      <c r="F50" s="6"/>
      <c r="H50" s="10"/>
    </row>
    <row r="51" spans="1:15">
      <c r="A51" s="4"/>
      <c r="B51" s="4"/>
      <c r="C51" s="4"/>
      <c r="D51" s="4"/>
      <c r="E51" s="4"/>
      <c r="F51" s="6"/>
      <c r="H51" s="10"/>
      <c r="I51" s="10"/>
      <c r="K51" s="11"/>
      <c r="L51" s="11"/>
      <c r="M51" s="11"/>
    </row>
    <row r="52" spans="1:15">
      <c r="A52" s="4"/>
      <c r="B52" s="4"/>
      <c r="C52" s="4"/>
      <c r="D52" s="4"/>
      <c r="E52" s="4"/>
      <c r="F52" s="6"/>
      <c r="H52" s="10"/>
    </row>
    <row r="53" spans="1:15">
      <c r="A53" s="4"/>
      <c r="B53" s="4"/>
      <c r="C53" s="4"/>
      <c r="D53" s="4"/>
      <c r="E53" s="4"/>
      <c r="F53" s="6"/>
      <c r="H53" s="10"/>
    </row>
    <row r="54" spans="1:15" ht="21">
      <c r="A54" s="7"/>
      <c r="B54" s="7"/>
      <c r="C54" s="7"/>
      <c r="D54" s="7"/>
      <c r="E54" s="7"/>
      <c r="F54" s="7"/>
      <c r="G54" s="7"/>
      <c r="H54" s="10"/>
      <c r="I54" s="7"/>
      <c r="J54" s="7"/>
      <c r="K54" s="7"/>
      <c r="L54" s="7"/>
      <c r="M54" s="7"/>
      <c r="N54" s="7"/>
      <c r="O54" s="7"/>
    </row>
    <row r="55" spans="1:15">
      <c r="A55" s="8"/>
      <c r="B55" s="8"/>
      <c r="C55" s="8"/>
      <c r="D55" s="4"/>
      <c r="E55" s="8"/>
      <c r="F55" s="9"/>
      <c r="H55" s="10"/>
      <c r="I55" s="10"/>
      <c r="K55" s="11"/>
      <c r="O55" s="10"/>
    </row>
    <row r="56" spans="1:15">
      <c r="A56" s="8"/>
      <c r="B56" s="8"/>
      <c r="C56" s="8"/>
      <c r="D56" s="4"/>
      <c r="E56" s="8"/>
      <c r="F56" s="9"/>
      <c r="H56" s="10"/>
      <c r="O56" s="10"/>
    </row>
    <row r="57" spans="1:15">
      <c r="A57" s="8"/>
      <c r="B57" s="8"/>
      <c r="C57" s="8"/>
      <c r="D57" s="4"/>
      <c r="E57" s="8"/>
      <c r="F57" s="9"/>
      <c r="H57" s="10"/>
      <c r="O57" s="10"/>
    </row>
    <row r="58" spans="1:15">
      <c r="A58" s="8"/>
      <c r="B58" s="8"/>
      <c r="C58" s="8"/>
      <c r="D58" s="4"/>
      <c r="E58" s="8"/>
      <c r="F58" s="9"/>
      <c r="H58" s="10"/>
      <c r="I58" s="10"/>
      <c r="K58" s="11"/>
      <c r="L58" s="11"/>
      <c r="M58" s="11"/>
    </row>
    <row r="59" spans="1:15">
      <c r="A59" s="8"/>
      <c r="B59" s="8"/>
      <c r="C59" s="8"/>
      <c r="D59" s="4"/>
      <c r="E59" s="8"/>
      <c r="F59" s="9"/>
      <c r="H59" s="10"/>
      <c r="K59" s="11"/>
      <c r="L59" s="11"/>
      <c r="M59" s="11"/>
    </row>
    <row r="60" spans="1:15">
      <c r="A60" s="8"/>
      <c r="B60" s="8"/>
      <c r="C60" s="8"/>
      <c r="D60" s="4"/>
      <c r="E60" s="8"/>
      <c r="F60" s="9"/>
      <c r="H60" s="10"/>
      <c r="K60" s="11"/>
      <c r="L60" s="11"/>
      <c r="M60" s="11"/>
    </row>
    <row r="61" spans="1:15">
      <c r="A61" s="8"/>
      <c r="B61" s="8"/>
      <c r="C61" s="8"/>
      <c r="D61" s="4"/>
      <c r="E61" s="8"/>
      <c r="F61" s="9"/>
      <c r="H61" s="10"/>
      <c r="I61" s="10"/>
      <c r="K61" s="11"/>
      <c r="L61" s="11"/>
      <c r="M61" s="11"/>
    </row>
    <row r="62" spans="1:15">
      <c r="A62" s="8"/>
      <c r="B62" s="8"/>
      <c r="C62" s="8"/>
      <c r="D62" s="4"/>
      <c r="E62" s="8"/>
      <c r="F62" s="9"/>
      <c r="H62" s="10"/>
      <c r="K62" s="11"/>
      <c r="L62" s="11"/>
      <c r="M62" s="11"/>
    </row>
    <row r="63" spans="1:15">
      <c r="A63" s="8"/>
      <c r="B63" s="8"/>
      <c r="C63" s="8"/>
      <c r="D63" s="4"/>
      <c r="E63" s="8"/>
      <c r="F63" s="9"/>
      <c r="H63" s="10"/>
      <c r="K63" s="11"/>
      <c r="L63" s="11"/>
      <c r="M63" s="11"/>
    </row>
    <row r="64" spans="1:15">
      <c r="A64" s="8"/>
      <c r="B64" s="8"/>
      <c r="C64" s="8"/>
      <c r="D64" s="4"/>
      <c r="E64" s="8"/>
      <c r="F64" s="9"/>
      <c r="H64" s="10"/>
      <c r="I64" s="10"/>
      <c r="K64" s="11"/>
      <c r="L64" s="11"/>
      <c r="M64" s="11"/>
      <c r="N64" s="11"/>
    </row>
    <row r="65" spans="1:15">
      <c r="A65" s="8"/>
      <c r="B65" s="8"/>
      <c r="C65" s="8"/>
      <c r="D65" s="4"/>
      <c r="E65" s="8"/>
      <c r="F65" s="9"/>
      <c r="H65" s="10"/>
      <c r="K65" s="11"/>
      <c r="L65" s="11"/>
      <c r="M65" s="11"/>
    </row>
    <row r="66" spans="1:15">
      <c r="A66" s="8"/>
      <c r="B66" s="8"/>
      <c r="C66" s="8"/>
      <c r="D66" s="4"/>
      <c r="E66" s="8"/>
      <c r="F66" s="9"/>
      <c r="H66" s="10"/>
      <c r="K66" s="11"/>
      <c r="L66" s="11"/>
      <c r="M66" s="11"/>
    </row>
    <row r="67" spans="1:15">
      <c r="A67" s="4"/>
      <c r="B67" s="4"/>
      <c r="C67" s="4"/>
      <c r="D67" s="4"/>
      <c r="E67" s="4"/>
      <c r="F67" s="6"/>
      <c r="H67" s="10"/>
      <c r="I67" s="10"/>
      <c r="K67" s="11"/>
      <c r="L67" s="11"/>
      <c r="M67" s="11"/>
    </row>
    <row r="68" spans="1:15">
      <c r="A68" s="4"/>
      <c r="B68" s="4"/>
      <c r="C68" s="4"/>
      <c r="D68" s="4"/>
      <c r="E68" s="4"/>
      <c r="F68" s="6"/>
      <c r="H68" s="10"/>
    </row>
    <row r="69" spans="1:15">
      <c r="A69" s="4"/>
      <c r="B69" s="4"/>
      <c r="C69" s="4"/>
      <c r="D69" s="4"/>
      <c r="E69" s="4"/>
      <c r="F69" s="6"/>
      <c r="H69" s="10"/>
    </row>
    <row r="70" spans="1:15">
      <c r="A70" s="4"/>
      <c r="B70" s="4"/>
      <c r="C70" s="4"/>
      <c r="D70" s="4"/>
      <c r="E70" s="4"/>
      <c r="F70" s="6"/>
      <c r="H70" s="10"/>
      <c r="I70" s="10"/>
      <c r="K70" s="11"/>
      <c r="L70" s="11"/>
      <c r="M70" s="11"/>
    </row>
    <row r="71" spans="1:15">
      <c r="A71" s="4"/>
      <c r="B71" s="4"/>
      <c r="C71" s="4"/>
      <c r="D71" s="4"/>
      <c r="E71" s="4"/>
      <c r="F71" s="6"/>
      <c r="H71" s="10"/>
    </row>
    <row r="72" spans="1:15">
      <c r="A72" s="4"/>
      <c r="B72" s="4"/>
      <c r="C72" s="4"/>
      <c r="D72" s="4"/>
      <c r="E72" s="4"/>
      <c r="F72" s="6"/>
      <c r="H72" s="10"/>
    </row>
    <row r="73" spans="1:15" ht="21">
      <c r="A73" s="7"/>
      <c r="B73" s="7"/>
      <c r="C73" s="7"/>
      <c r="D73" s="7"/>
      <c r="E73" s="7"/>
      <c r="F73" s="7"/>
      <c r="G73" s="7"/>
      <c r="H73" s="10"/>
      <c r="I73" s="7"/>
      <c r="J73" s="7"/>
      <c r="K73" s="7"/>
      <c r="L73" s="7"/>
      <c r="M73" s="7"/>
      <c r="N73" s="7"/>
      <c r="O73" s="7"/>
    </row>
    <row r="74" spans="1:15">
      <c r="A74" s="8"/>
      <c r="B74" s="8"/>
      <c r="C74" s="8"/>
      <c r="D74" s="4"/>
      <c r="E74" s="8"/>
      <c r="F74" s="9"/>
      <c r="H74" s="9"/>
      <c r="I74" s="10"/>
      <c r="K74" s="11"/>
    </row>
    <row r="75" spans="1:15">
      <c r="A75" s="8"/>
      <c r="B75" s="8"/>
      <c r="C75" s="8"/>
      <c r="D75" s="4"/>
      <c r="E75" s="8"/>
      <c r="F75" s="9"/>
      <c r="H75" s="9"/>
    </row>
    <row r="76" spans="1:15">
      <c r="A76" s="8"/>
      <c r="B76" s="8"/>
      <c r="C76" s="8"/>
      <c r="D76" s="4"/>
      <c r="E76" s="8"/>
      <c r="F76" s="9"/>
      <c r="H76" s="9"/>
    </row>
    <row r="77" spans="1:15">
      <c r="A77" s="8"/>
      <c r="B77" s="8"/>
      <c r="C77" s="8"/>
      <c r="D77" s="4"/>
      <c r="E77" s="8"/>
      <c r="F77" s="9"/>
      <c r="H77" s="9"/>
      <c r="I77" s="10"/>
      <c r="K77" s="11"/>
      <c r="L77" s="11"/>
      <c r="M77" s="11"/>
    </row>
    <row r="78" spans="1:15">
      <c r="A78" s="8"/>
      <c r="B78" s="8"/>
      <c r="C78" s="8"/>
      <c r="D78" s="4"/>
      <c r="E78" s="8"/>
      <c r="F78" s="9"/>
      <c r="H78" s="9"/>
      <c r="K78" s="11"/>
      <c r="L78" s="11"/>
      <c r="M78" s="11"/>
    </row>
    <row r="79" spans="1:15">
      <c r="A79" s="8"/>
      <c r="B79" s="8"/>
      <c r="C79" s="8"/>
      <c r="D79" s="4"/>
      <c r="E79" s="8"/>
      <c r="F79" s="9"/>
      <c r="H79" s="9"/>
      <c r="K79" s="11"/>
      <c r="L79" s="11"/>
      <c r="M79" s="11"/>
    </row>
    <row r="80" spans="1:15">
      <c r="A80" s="8"/>
      <c r="B80" s="8"/>
      <c r="C80" s="8"/>
      <c r="D80" s="4"/>
      <c r="E80" s="8"/>
      <c r="F80" s="9"/>
      <c r="H80" s="10"/>
      <c r="I80" s="10"/>
      <c r="K80" s="11"/>
      <c r="L80" s="11"/>
      <c r="M80" s="11"/>
    </row>
    <row r="81" spans="1:14">
      <c r="A81" s="8"/>
      <c r="B81" s="8"/>
      <c r="C81" s="8"/>
      <c r="D81" s="4"/>
      <c r="E81" s="8"/>
      <c r="F81" s="9"/>
      <c r="H81" s="10"/>
      <c r="K81" s="11"/>
    </row>
    <row r="82" spans="1:14">
      <c r="A82" s="8"/>
      <c r="B82" s="8"/>
      <c r="C82" s="8"/>
      <c r="D82" s="4"/>
      <c r="E82" s="8"/>
      <c r="F82" s="9"/>
      <c r="H82" s="10"/>
      <c r="K82" s="11"/>
    </row>
    <row r="83" spans="1:14">
      <c r="A83" s="8"/>
      <c r="B83" s="8"/>
      <c r="C83" s="8"/>
      <c r="D83" s="4"/>
      <c r="E83" s="8"/>
      <c r="F83" s="9"/>
      <c r="H83" s="9"/>
      <c r="I83" s="10"/>
      <c r="K83" s="11"/>
      <c r="L83" s="11"/>
      <c r="M83" s="11"/>
      <c r="N83" s="11"/>
    </row>
    <row r="84" spans="1:14">
      <c r="A84" s="8"/>
      <c r="B84" s="8"/>
      <c r="C84" s="8"/>
      <c r="D84" s="4"/>
      <c r="E84" s="8"/>
      <c r="F84" s="9"/>
      <c r="H84" s="9"/>
      <c r="K84" s="11"/>
      <c r="L84" s="11"/>
      <c r="M84" s="11"/>
    </row>
    <row r="85" spans="1:14">
      <c r="A85" s="8"/>
      <c r="B85" s="8"/>
      <c r="C85" s="8"/>
      <c r="D85" s="4"/>
      <c r="E85" s="8"/>
      <c r="F85" s="9"/>
      <c r="H85" s="9"/>
      <c r="K85" s="11"/>
      <c r="L85" s="11"/>
      <c r="M85" s="11"/>
    </row>
    <row r="86" spans="1:14">
      <c r="A86" s="4"/>
      <c r="B86" s="4"/>
      <c r="C86" s="4"/>
      <c r="D86" s="4"/>
      <c r="E86" s="4"/>
      <c r="F86" s="6"/>
      <c r="H86" s="10"/>
      <c r="I86" s="10"/>
    </row>
    <row r="87" spans="1:14">
      <c r="A87" s="4"/>
      <c r="B87" s="4"/>
      <c r="C87" s="4"/>
      <c r="D87" s="4"/>
      <c r="E87" s="4"/>
      <c r="F87" s="6"/>
      <c r="H87" s="10"/>
    </row>
    <row r="88" spans="1:14">
      <c r="A88" s="4"/>
      <c r="B88" s="4"/>
      <c r="C88" s="4"/>
      <c r="D88" s="4"/>
      <c r="E88" s="4"/>
      <c r="F88" s="6"/>
      <c r="H88" s="10"/>
    </row>
    <row r="89" spans="1:14">
      <c r="A89" s="4"/>
      <c r="B89" s="4"/>
      <c r="C89" s="4"/>
      <c r="D89" s="4"/>
      <c r="E89" s="4"/>
      <c r="F89" s="6"/>
      <c r="H89" s="10"/>
      <c r="I89" s="10"/>
    </row>
    <row r="90" spans="1:14">
      <c r="A90" s="4"/>
      <c r="B90" s="4"/>
      <c r="C90" s="4"/>
      <c r="D90" s="4"/>
      <c r="E90" s="4"/>
      <c r="F90" s="6"/>
      <c r="H90" s="10"/>
    </row>
    <row r="91" spans="1:14">
      <c r="A91" s="4"/>
      <c r="B91" s="4"/>
      <c r="C91" s="4"/>
      <c r="D91" s="4"/>
      <c r="E91" s="4"/>
      <c r="F91" s="6"/>
      <c r="H91" s="10"/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A9F9-D77D-44ED-ABF0-A3813A2D7365}">
  <dimension ref="A1:O91"/>
  <sheetViews>
    <sheetView topLeftCell="L58" workbookViewId="0">
      <selection activeCell="A53" sqref="A53:AF68"/>
    </sheetView>
  </sheetViews>
  <sheetFormatPr defaultColWidth="8.85546875" defaultRowHeight="15"/>
  <cols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A3" s="4"/>
      <c r="B3" s="4"/>
      <c r="C3" s="4"/>
      <c r="D3" s="4"/>
      <c r="E3" s="4"/>
      <c r="F3" s="5"/>
      <c r="G3" s="6"/>
      <c r="J3" s="6"/>
    </row>
    <row r="4" spans="1:15">
      <c r="A4" s="4"/>
      <c r="B4" s="4"/>
      <c r="C4" s="4"/>
      <c r="D4" s="4"/>
      <c r="E4" s="4"/>
      <c r="F4" s="5"/>
      <c r="G4" s="6"/>
      <c r="J4" s="6"/>
    </row>
    <row r="5" spans="1:15">
      <c r="A5" s="4"/>
      <c r="B5" s="4"/>
      <c r="C5" s="4"/>
      <c r="D5" s="4"/>
      <c r="E5" s="4"/>
      <c r="F5" s="5"/>
      <c r="G5" s="6"/>
      <c r="J5" s="6"/>
    </row>
    <row r="6" spans="1:15">
      <c r="A6" s="4"/>
      <c r="B6" s="4"/>
      <c r="C6" s="4"/>
      <c r="D6" s="4"/>
      <c r="E6" s="4"/>
      <c r="F6" s="5"/>
      <c r="G6" s="6"/>
      <c r="J6" s="6"/>
    </row>
    <row r="7" spans="1:15">
      <c r="A7" s="4"/>
      <c r="B7" s="4"/>
      <c r="C7" s="4"/>
      <c r="D7" s="4"/>
      <c r="E7" s="4"/>
      <c r="F7" s="5"/>
      <c r="G7" s="6"/>
      <c r="J7" s="6"/>
    </row>
    <row r="8" spans="1:15">
      <c r="A8" s="4"/>
      <c r="B8" s="4"/>
      <c r="C8" s="4"/>
      <c r="D8" s="4"/>
      <c r="E8" s="4"/>
      <c r="F8" s="5"/>
      <c r="G8" s="6"/>
      <c r="J8" s="6"/>
    </row>
    <row r="9" spans="1:15">
      <c r="A9" s="4"/>
      <c r="B9" s="4"/>
      <c r="C9" s="4"/>
      <c r="D9" s="4"/>
      <c r="E9" s="4"/>
      <c r="F9" s="5"/>
      <c r="G9" s="6"/>
      <c r="J9" s="6"/>
    </row>
    <row r="10" spans="1:15">
      <c r="A10" s="4"/>
      <c r="B10" s="4"/>
      <c r="C10" s="4"/>
      <c r="D10" s="4"/>
      <c r="E10" s="4"/>
      <c r="F10" s="5"/>
      <c r="G10" s="6"/>
      <c r="J10" s="6"/>
    </row>
    <row r="11" spans="1:15">
      <c r="A11" s="4"/>
      <c r="B11" s="4"/>
      <c r="C11" s="4"/>
      <c r="D11" s="4"/>
      <c r="E11" s="4"/>
      <c r="F11" s="5"/>
      <c r="G11" s="6"/>
      <c r="J11" s="6"/>
    </row>
    <row r="12" spans="1:15">
      <c r="A12" s="4"/>
      <c r="B12" s="4"/>
      <c r="C12" s="4"/>
      <c r="D12" s="4"/>
      <c r="E12" s="4"/>
      <c r="F12" s="5"/>
      <c r="G12" s="6"/>
      <c r="J12" s="6"/>
    </row>
    <row r="13" spans="1:15">
      <c r="A13" s="4"/>
      <c r="B13" s="4"/>
      <c r="C13" s="4"/>
      <c r="D13" s="4"/>
      <c r="E13" s="4"/>
      <c r="F13" s="5"/>
      <c r="G13" s="6"/>
      <c r="J13" s="6"/>
    </row>
    <row r="14" spans="1:15">
      <c r="A14" s="4"/>
      <c r="B14" s="4"/>
      <c r="C14" s="4"/>
      <c r="D14" s="4"/>
      <c r="E14" s="4"/>
      <c r="F14" s="5"/>
      <c r="G14" s="6"/>
      <c r="J14" s="6"/>
    </row>
    <row r="15" spans="1:15" ht="23.25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2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4">
      <c r="A17" s="8" t="s">
        <v>17</v>
      </c>
      <c r="B17" s="8" t="s">
        <v>18</v>
      </c>
      <c r="C17" s="8" t="s">
        <v>16</v>
      </c>
      <c r="D17" s="4"/>
      <c r="E17" s="8" t="s">
        <v>19</v>
      </c>
      <c r="F17" s="9">
        <v>22.76</v>
      </c>
      <c r="G17">
        <v>2.0099999999999998</v>
      </c>
      <c r="H17" s="10">
        <f>LOG($G$17^F17,2)</f>
        <v>22.923769611959678</v>
      </c>
      <c r="I17" s="10">
        <f>AVERAGE(H17:H19)</f>
        <v>22.779404923425073</v>
      </c>
      <c r="J17">
        <f>STDEV(H17:H19)</f>
        <v>0.14607228723578866</v>
      </c>
      <c r="K17" s="11"/>
    </row>
    <row r="18" spans="1:14">
      <c r="A18" s="8" t="s">
        <v>20</v>
      </c>
      <c r="B18" s="8" t="s">
        <v>18</v>
      </c>
      <c r="C18" s="8" t="s">
        <v>16</v>
      </c>
      <c r="D18" s="4"/>
      <c r="E18" s="8" t="s">
        <v>19</v>
      </c>
      <c r="F18" s="9">
        <v>22.62</v>
      </c>
      <c r="H18" s="10">
        <f t="shared" ref="H18:H28" si="0">LOG($G$17^F18,2)</f>
        <v>22.782762241763088</v>
      </c>
    </row>
    <row r="19" spans="1:14">
      <c r="A19" s="8" t="s">
        <v>21</v>
      </c>
      <c r="B19" s="8" t="s">
        <v>18</v>
      </c>
      <c r="C19" s="8" t="s">
        <v>16</v>
      </c>
      <c r="D19" s="4"/>
      <c r="E19" s="8" t="s">
        <v>19</v>
      </c>
      <c r="F19" s="9">
        <v>22.47</v>
      </c>
      <c r="H19" s="10">
        <f t="shared" si="0"/>
        <v>22.631682916552457</v>
      </c>
    </row>
    <row r="20" spans="1:14">
      <c r="A20" s="8" t="s">
        <v>22</v>
      </c>
      <c r="B20" s="8" t="s">
        <v>18</v>
      </c>
      <c r="C20" s="8" t="s">
        <v>16</v>
      </c>
      <c r="D20" s="4"/>
      <c r="E20" s="8" t="s">
        <v>23</v>
      </c>
      <c r="F20" s="9">
        <v>22.35</v>
      </c>
      <c r="H20" s="10">
        <f t="shared" si="0"/>
        <v>22.510819456383956</v>
      </c>
      <c r="I20" s="10">
        <f>AVERAGE(H20:H22)</f>
        <v>22.537678003088065</v>
      </c>
      <c r="J20">
        <f>STDEV(H20:H22)</f>
        <v>2.5347197598501851E-2</v>
      </c>
      <c r="K20" s="11"/>
      <c r="L20" s="10">
        <f>I20-I17</f>
        <v>-0.24172692033700827</v>
      </c>
      <c r="M20" s="10">
        <f>2^L20</f>
        <v>0.84573235616808096</v>
      </c>
    </row>
    <row r="21" spans="1:14">
      <c r="A21" s="8" t="s">
        <v>24</v>
      </c>
      <c r="B21" s="8" t="s">
        <v>18</v>
      </c>
      <c r="C21" s="8" t="s">
        <v>16</v>
      </c>
      <c r="D21" s="4"/>
      <c r="E21" s="8" t="s">
        <v>23</v>
      </c>
      <c r="F21" s="9">
        <v>22.4</v>
      </c>
      <c r="H21" s="10">
        <f t="shared" si="0"/>
        <v>22.561179231454162</v>
      </c>
    </row>
    <row r="22" spans="1:14">
      <c r="A22" s="8" t="s">
        <v>25</v>
      </c>
      <c r="B22" s="8" t="s">
        <v>18</v>
      </c>
      <c r="C22" s="8" t="s">
        <v>16</v>
      </c>
      <c r="D22" s="4"/>
      <c r="E22" s="8" t="s">
        <v>23</v>
      </c>
      <c r="F22" s="9">
        <v>22.38</v>
      </c>
      <c r="H22" s="10">
        <f t="shared" si="0"/>
        <v>22.541035321426079</v>
      </c>
    </row>
    <row r="23" spans="1:14">
      <c r="A23" s="8" t="s">
        <v>26</v>
      </c>
      <c r="B23" s="8" t="s">
        <v>18</v>
      </c>
      <c r="C23" s="8" t="s">
        <v>16</v>
      </c>
      <c r="D23" s="4"/>
      <c r="E23" s="8" t="s">
        <v>27</v>
      </c>
      <c r="F23" s="9">
        <v>23.6</v>
      </c>
      <c r="H23" s="10">
        <f t="shared" si="0"/>
        <v>23.76981383313921</v>
      </c>
      <c r="I23" s="10">
        <f>AVERAGE(H23:H25)</f>
        <v>23.998111480124162</v>
      </c>
      <c r="J23">
        <f>STDEV(H23:H25)</f>
        <v>0.22188801115571161</v>
      </c>
      <c r="K23" s="11"/>
      <c r="L23" s="10">
        <f>I23-I17</f>
        <v>1.2187065566990896</v>
      </c>
      <c r="M23" s="10">
        <f>2^L23</f>
        <v>2.3273796330444241</v>
      </c>
    </row>
    <row r="24" spans="1:14">
      <c r="A24" s="8" t="s">
        <v>28</v>
      </c>
      <c r="B24" s="8" t="s">
        <v>18</v>
      </c>
      <c r="C24" s="8" t="s">
        <v>16</v>
      </c>
      <c r="D24" s="4"/>
      <c r="E24" s="8" t="s">
        <v>27</v>
      </c>
      <c r="F24" s="9">
        <v>24.04</v>
      </c>
      <c r="H24" s="10">
        <f>LOG($G$17^F24,2)</f>
        <v>24.212979853757055</v>
      </c>
    </row>
    <row r="25" spans="1:14">
      <c r="A25" s="8" t="s">
        <v>39</v>
      </c>
      <c r="B25" s="8" t="s">
        <v>18</v>
      </c>
      <c r="C25" s="8" t="s">
        <v>40</v>
      </c>
      <c r="D25" s="4"/>
      <c r="E25" s="8" t="s">
        <v>27</v>
      </c>
      <c r="F25" s="9">
        <v>23.84</v>
      </c>
      <c r="H25" s="10">
        <f>LOG($G$17^F25,2)</f>
        <v>24.011540753476215</v>
      </c>
    </row>
    <row r="26" spans="1:14">
      <c r="A26" s="8"/>
      <c r="B26" s="8"/>
      <c r="C26" s="8"/>
      <c r="D26" s="4"/>
      <c r="E26" s="8"/>
      <c r="F26" s="9"/>
      <c r="H26" s="10"/>
      <c r="I26" s="10"/>
      <c r="K26" s="11"/>
      <c r="L26" s="11"/>
      <c r="M26" s="11"/>
      <c r="N26" s="11"/>
    </row>
    <row r="27" spans="1:14">
      <c r="A27" s="8"/>
      <c r="B27" s="8"/>
      <c r="C27" s="8"/>
      <c r="D27" s="4"/>
      <c r="E27" s="8"/>
      <c r="F27" s="9"/>
      <c r="H27" s="10"/>
    </row>
    <row r="28" spans="1:14">
      <c r="A28" s="8"/>
      <c r="B28" s="8"/>
      <c r="C28" s="8"/>
      <c r="D28" s="4"/>
      <c r="E28" s="8"/>
      <c r="F28" s="9"/>
      <c r="H28" s="10"/>
    </row>
    <row r="29" spans="1:14">
      <c r="A29" s="4"/>
      <c r="B29" s="4"/>
      <c r="C29" s="4"/>
      <c r="D29" s="4"/>
      <c r="E29" s="4"/>
      <c r="F29" s="6"/>
      <c r="H29" s="10"/>
      <c r="I29" s="10"/>
      <c r="K29" s="11"/>
      <c r="L29" s="11"/>
      <c r="M29" s="11"/>
    </row>
    <row r="30" spans="1:14">
      <c r="A30" s="4"/>
      <c r="B30" s="4"/>
      <c r="C30" s="4"/>
      <c r="D30" s="4"/>
      <c r="E30" s="4"/>
      <c r="F30" s="6"/>
      <c r="H30" s="10"/>
    </row>
    <row r="31" spans="1:14">
      <c r="A31" s="4"/>
      <c r="B31" s="4"/>
      <c r="C31" s="4"/>
      <c r="D31" s="4"/>
      <c r="E31" s="4"/>
      <c r="F31" s="6"/>
      <c r="H31" s="10"/>
    </row>
    <row r="32" spans="1:14">
      <c r="A32" s="4"/>
      <c r="B32" s="4"/>
      <c r="C32" s="4"/>
      <c r="D32" s="4"/>
      <c r="E32" s="4"/>
      <c r="F32" s="6"/>
      <c r="H32" s="10"/>
      <c r="I32" s="10"/>
      <c r="K32" s="11"/>
      <c r="L32" s="11"/>
      <c r="M32" s="11"/>
    </row>
    <row r="33" spans="1:15">
      <c r="A33" s="4"/>
      <c r="B33" s="4"/>
      <c r="C33" s="4"/>
      <c r="D33" s="4"/>
      <c r="E33" s="4"/>
      <c r="F33" s="6"/>
      <c r="H33" s="10"/>
    </row>
    <row r="34" spans="1:15">
      <c r="A34" s="4"/>
      <c r="B34" s="4"/>
      <c r="C34" s="4"/>
      <c r="D34" s="4"/>
      <c r="E34" s="4"/>
      <c r="F34" s="6"/>
      <c r="H34" s="10"/>
    </row>
    <row r="35" spans="1:15" ht="21">
      <c r="A35" s="15" t="s">
        <v>29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8" t="s">
        <v>30</v>
      </c>
      <c r="B36" s="8" t="s">
        <v>18</v>
      </c>
      <c r="C36" s="8" t="s">
        <v>29</v>
      </c>
      <c r="D36" s="4"/>
      <c r="E36" s="8" t="s">
        <v>19</v>
      </c>
      <c r="F36" s="9">
        <v>19.8</v>
      </c>
      <c r="H36" s="10">
        <f>LOG(1.98^F36, 2)</f>
        <v>19.512908520036721</v>
      </c>
      <c r="I36" s="10">
        <f>AVERAGE(H36:H38)</f>
        <v>19.404503472703183</v>
      </c>
      <c r="J36">
        <f>STDEV(H36:H38)</f>
        <v>0.10001737004516026</v>
      </c>
      <c r="K36" s="11">
        <f>I36-I17</f>
        <v>-3.3749014507218895</v>
      </c>
      <c r="O36" s="10">
        <f>H36-I17</f>
        <v>-3.2664964033883521</v>
      </c>
    </row>
    <row r="37" spans="1:15">
      <c r="A37" s="8" t="s">
        <v>31</v>
      </c>
      <c r="B37" s="8" t="s">
        <v>18</v>
      </c>
      <c r="C37" s="8" t="s">
        <v>29</v>
      </c>
      <c r="D37" s="4"/>
      <c r="E37" s="8" t="s">
        <v>19</v>
      </c>
      <c r="F37" s="9">
        <v>19.670000000000002</v>
      </c>
      <c r="H37" s="10">
        <f t="shared" ref="H37:H85" si="1">LOG(1.98^F37, 2)</f>
        <v>19.384793464097086</v>
      </c>
      <c r="K37" s="11"/>
      <c r="O37" s="10">
        <f>H37-I17</f>
        <v>-3.3946114593279866</v>
      </c>
    </row>
    <row r="38" spans="1:15">
      <c r="A38" s="8" t="s">
        <v>32</v>
      </c>
      <c r="B38" s="8" t="s">
        <v>18</v>
      </c>
      <c r="C38" s="8" t="s">
        <v>29</v>
      </c>
      <c r="D38" s="4"/>
      <c r="E38" s="8" t="s">
        <v>19</v>
      </c>
      <c r="F38" s="9">
        <v>19.600000000000001</v>
      </c>
      <c r="H38" s="10">
        <f t="shared" si="1"/>
        <v>19.315808433975743</v>
      </c>
      <c r="K38" s="11"/>
      <c r="O38" s="10">
        <f>H38-I17</f>
        <v>-3.4635964894493299</v>
      </c>
    </row>
    <row r="39" spans="1:15">
      <c r="A39" s="8" t="s">
        <v>33</v>
      </c>
      <c r="B39" s="8" t="s">
        <v>18</v>
      </c>
      <c r="C39" s="8" t="s">
        <v>29</v>
      </c>
      <c r="D39" s="4"/>
      <c r="E39" s="8" t="s">
        <v>23</v>
      </c>
      <c r="F39" s="9">
        <v>19.97</v>
      </c>
      <c r="H39" s="10">
        <f t="shared" si="1"/>
        <v>19.680443593188549</v>
      </c>
      <c r="I39" s="10">
        <f>AVERAGE(H39:H41)</f>
        <v>19.631168571673307</v>
      </c>
      <c r="J39">
        <f>STDEV(H39:H41)</f>
        <v>4.2956967845147034E-2</v>
      </c>
      <c r="K39" s="11">
        <f>H39-I20</f>
        <v>-2.8572344098995153</v>
      </c>
      <c r="L39" s="11">
        <f>K39-K36</f>
        <v>0.51766704082237425</v>
      </c>
      <c r="M39" s="11">
        <f>2^-L39</f>
        <v>0.6985004543536395</v>
      </c>
    </row>
    <row r="40" spans="1:15">
      <c r="A40" s="8" t="s">
        <v>34</v>
      </c>
      <c r="B40" s="8" t="s">
        <v>18</v>
      </c>
      <c r="C40" s="8" t="s">
        <v>29</v>
      </c>
      <c r="D40" s="4"/>
      <c r="E40" s="8" t="s">
        <v>23</v>
      </c>
      <c r="F40" s="9">
        <v>19.89</v>
      </c>
      <c r="H40" s="10">
        <f t="shared" si="1"/>
        <v>19.601603558764161</v>
      </c>
      <c r="K40" s="11">
        <f>H40-I20</f>
        <v>-2.9360744443239035</v>
      </c>
      <c r="L40" s="11">
        <f>K40-K36</f>
        <v>0.438827006397986</v>
      </c>
      <c r="M40" s="11">
        <f t="shared" ref="M40:M47" si="2">2^-L40</f>
        <v>0.73773418496430776</v>
      </c>
    </row>
    <row r="41" spans="1:15">
      <c r="A41" s="8" t="s">
        <v>35</v>
      </c>
      <c r="B41" s="8" t="s">
        <v>18</v>
      </c>
      <c r="C41" s="8" t="s">
        <v>29</v>
      </c>
      <c r="D41" s="4"/>
      <c r="E41" s="8" t="s">
        <v>23</v>
      </c>
      <c r="F41" s="9">
        <v>19.899999999999999</v>
      </c>
      <c r="H41" s="10">
        <f t="shared" si="1"/>
        <v>19.61145856306721</v>
      </c>
      <c r="K41" s="11">
        <f>H41-I20</f>
        <v>-2.926219440020855</v>
      </c>
      <c r="L41" s="11">
        <f>K41-K36</f>
        <v>0.44868201070103453</v>
      </c>
      <c r="M41" s="11">
        <f t="shared" si="2"/>
        <v>0.73271191902370281</v>
      </c>
    </row>
    <row r="42" spans="1:15">
      <c r="A42" s="8" t="s">
        <v>36</v>
      </c>
      <c r="B42" s="8" t="s">
        <v>18</v>
      </c>
      <c r="C42" s="8" t="s">
        <v>29</v>
      </c>
      <c r="D42" s="4"/>
      <c r="E42" s="8" t="s">
        <v>27</v>
      </c>
      <c r="F42" s="9">
        <v>21.04</v>
      </c>
      <c r="H42" s="10">
        <f t="shared" si="1"/>
        <v>20.734929053614778</v>
      </c>
      <c r="I42" s="10">
        <f>AVERAGE(H42:H44)</f>
        <v>20.761209065089574</v>
      </c>
      <c r="J42">
        <f>STDEV(H42:H44)</f>
        <v>7.2642368031189633E-2</v>
      </c>
      <c r="K42" s="11">
        <f>H42-I23</f>
        <v>-3.2631824265093847</v>
      </c>
      <c r="L42" s="11">
        <f>K42-K36</f>
        <v>0.11171902421250479</v>
      </c>
      <c r="M42" s="11">
        <f t="shared" si="2"/>
        <v>0.92548465563408355</v>
      </c>
    </row>
    <row r="43" spans="1:15">
      <c r="A43" s="8" t="s">
        <v>37</v>
      </c>
      <c r="B43" s="8" t="s">
        <v>18</v>
      </c>
      <c r="C43" s="8" t="s">
        <v>29</v>
      </c>
      <c r="D43" s="4"/>
      <c r="E43" s="8" t="s">
        <v>27</v>
      </c>
      <c r="F43" s="9">
        <v>21.01</v>
      </c>
      <c r="H43" s="10">
        <f t="shared" si="1"/>
        <v>20.705364040705636</v>
      </c>
      <c r="K43" s="11">
        <f>H43-I23</f>
        <v>-3.2927474394185268</v>
      </c>
      <c r="L43" s="11">
        <f>K43-K36</f>
        <v>8.2154011303362751E-2</v>
      </c>
      <c r="M43" s="11">
        <f t="shared" si="2"/>
        <v>0.94464619227107316</v>
      </c>
    </row>
    <row r="44" spans="1:15">
      <c r="A44" s="8" t="s">
        <v>38</v>
      </c>
      <c r="B44" s="8" t="s">
        <v>18</v>
      </c>
      <c r="C44" s="8" t="s">
        <v>29</v>
      </c>
      <c r="D44" s="4"/>
      <c r="E44" s="8" t="s">
        <v>27</v>
      </c>
      <c r="F44" s="9">
        <v>21.15</v>
      </c>
      <c r="H44" s="10">
        <f t="shared" si="1"/>
        <v>20.843334100948315</v>
      </c>
      <c r="K44" s="11">
        <f>H44-I23</f>
        <v>-3.1547773791758473</v>
      </c>
      <c r="L44" s="11">
        <f>K44-K36</f>
        <v>0.22012407154604219</v>
      </c>
      <c r="M44" s="11">
        <f t="shared" si="2"/>
        <v>0.85849160312046513</v>
      </c>
    </row>
    <row r="45" spans="1:15">
      <c r="A45" s="8"/>
      <c r="B45" s="8"/>
      <c r="C45" s="8"/>
      <c r="D45" s="4"/>
      <c r="E45" s="8"/>
      <c r="F45" s="9"/>
      <c r="H45" s="10"/>
      <c r="I45" s="10"/>
      <c r="K45" s="11"/>
      <c r="L45" s="11"/>
      <c r="M45" s="11"/>
      <c r="N45" s="11"/>
    </row>
    <row r="46" spans="1:15">
      <c r="A46" s="8"/>
      <c r="B46" s="8"/>
      <c r="C46" s="8"/>
      <c r="D46" s="4"/>
      <c r="E46" s="8"/>
      <c r="F46" s="9"/>
      <c r="H46" s="10"/>
      <c r="K46" s="11"/>
      <c r="L46" s="11"/>
      <c r="M46" s="11"/>
    </row>
    <row r="47" spans="1:15">
      <c r="A47" s="8"/>
      <c r="B47" s="8"/>
      <c r="C47" s="8"/>
      <c r="D47" s="4"/>
      <c r="E47" s="8"/>
      <c r="F47" s="9"/>
      <c r="H47" s="10"/>
      <c r="K47" s="11"/>
      <c r="L47" s="11"/>
      <c r="M47" s="11"/>
    </row>
    <row r="48" spans="1:15">
      <c r="A48" s="4"/>
      <c r="B48" s="4"/>
      <c r="C48" s="4"/>
      <c r="D48" s="4"/>
      <c r="E48" s="4"/>
      <c r="F48" s="6"/>
      <c r="H48" s="10"/>
      <c r="I48" s="10"/>
      <c r="K48" s="11"/>
      <c r="L48" s="11"/>
      <c r="M48" s="11"/>
    </row>
    <row r="49" spans="1:15">
      <c r="A49" s="4"/>
      <c r="B49" s="4"/>
      <c r="C49" s="4"/>
      <c r="D49" s="4"/>
      <c r="E49" s="4"/>
      <c r="F49" s="6"/>
      <c r="H49" s="10"/>
    </row>
    <row r="50" spans="1:15">
      <c r="A50" s="4"/>
      <c r="B50" s="4"/>
      <c r="C50" s="4"/>
      <c r="D50" s="4"/>
      <c r="E50" s="4"/>
      <c r="F50" s="6"/>
      <c r="H50" s="10"/>
    </row>
    <row r="51" spans="1:15">
      <c r="A51" s="4"/>
      <c r="B51" s="4"/>
      <c r="C51" s="4"/>
      <c r="D51" s="4"/>
      <c r="E51" s="4"/>
      <c r="F51" s="6"/>
      <c r="H51" s="10"/>
      <c r="I51" s="10"/>
      <c r="K51" s="11"/>
      <c r="L51" s="11"/>
      <c r="M51" s="11"/>
    </row>
    <row r="52" spans="1:15">
      <c r="A52" s="4"/>
      <c r="B52" s="4"/>
      <c r="C52" s="4"/>
      <c r="D52" s="4"/>
      <c r="E52" s="4"/>
      <c r="F52" s="6"/>
      <c r="H52" s="10"/>
    </row>
    <row r="53" spans="1:15">
      <c r="A53" s="4"/>
      <c r="B53" s="4"/>
      <c r="C53" s="4"/>
      <c r="D53" s="4"/>
      <c r="E53" s="4"/>
      <c r="F53" s="6"/>
      <c r="H53" s="10"/>
    </row>
    <row r="54" spans="1:15" ht="21">
      <c r="A54" s="7"/>
      <c r="B54" s="7"/>
      <c r="C54" s="7"/>
      <c r="D54" s="7"/>
      <c r="E54" s="7"/>
      <c r="F54" s="7"/>
      <c r="G54" s="7"/>
      <c r="H54" s="10"/>
      <c r="I54" s="7"/>
      <c r="J54" s="7"/>
      <c r="K54" s="7"/>
      <c r="L54" s="7"/>
      <c r="M54" s="7"/>
      <c r="N54" s="7"/>
      <c r="O54" s="7"/>
    </row>
    <row r="55" spans="1:15">
      <c r="A55" s="8"/>
      <c r="B55" s="8"/>
      <c r="C55" s="8"/>
      <c r="D55" s="4"/>
      <c r="E55" s="8"/>
      <c r="F55" s="9"/>
      <c r="H55" s="10"/>
      <c r="I55" s="10"/>
      <c r="K55" s="11"/>
      <c r="O55" s="10"/>
    </row>
    <row r="56" spans="1:15">
      <c r="A56" s="8"/>
      <c r="B56" s="8"/>
      <c r="C56" s="8"/>
      <c r="D56" s="4"/>
      <c r="E56" s="8"/>
      <c r="F56" s="9"/>
      <c r="H56" s="10"/>
      <c r="O56" s="10"/>
    </row>
    <row r="57" spans="1:15">
      <c r="A57" s="8"/>
      <c r="B57" s="8"/>
      <c r="C57" s="8"/>
      <c r="D57" s="4"/>
      <c r="E57" s="8"/>
      <c r="F57" s="9"/>
      <c r="H57" s="10"/>
      <c r="O57" s="10"/>
    </row>
    <row r="58" spans="1:15">
      <c r="A58" s="8"/>
      <c r="B58" s="8"/>
      <c r="C58" s="8"/>
      <c r="D58" s="4"/>
      <c r="E58" s="8"/>
      <c r="F58" s="9"/>
      <c r="H58" s="10"/>
      <c r="I58" s="10"/>
      <c r="K58" s="11"/>
      <c r="L58" s="11"/>
      <c r="M58" s="11"/>
      <c r="N58" s="11"/>
    </row>
    <row r="59" spans="1:15">
      <c r="A59" s="8"/>
      <c r="B59" s="8"/>
      <c r="C59" s="8"/>
      <c r="D59" s="4"/>
      <c r="E59" s="8"/>
      <c r="F59" s="9"/>
      <c r="H59" s="10"/>
      <c r="K59" s="11"/>
      <c r="L59" s="11"/>
      <c r="M59" s="11"/>
    </row>
    <row r="60" spans="1:15">
      <c r="A60" s="8"/>
      <c r="B60" s="8"/>
      <c r="C60" s="8"/>
      <c r="D60" s="4"/>
      <c r="E60" s="8"/>
      <c r="F60" s="9"/>
      <c r="H60" s="10"/>
      <c r="K60" s="11"/>
      <c r="L60" s="11"/>
      <c r="M60" s="11"/>
    </row>
    <row r="61" spans="1:15">
      <c r="A61" s="8"/>
      <c r="B61" s="8"/>
      <c r="C61" s="8"/>
      <c r="D61" s="4"/>
      <c r="E61" s="8"/>
      <c r="F61" s="9"/>
      <c r="H61" s="10"/>
      <c r="I61" s="10"/>
      <c r="K61" s="11"/>
      <c r="L61" s="11"/>
      <c r="M61" s="11"/>
    </row>
    <row r="62" spans="1:15">
      <c r="A62" s="8"/>
      <c r="B62" s="8"/>
      <c r="C62" s="8"/>
      <c r="D62" s="4"/>
      <c r="E62" s="8"/>
      <c r="F62" s="9"/>
      <c r="H62" s="10"/>
      <c r="K62" s="11"/>
      <c r="L62" s="11"/>
      <c r="M62" s="11"/>
    </row>
    <row r="63" spans="1:15">
      <c r="A63" s="8"/>
      <c r="B63" s="8"/>
      <c r="C63" s="8"/>
      <c r="D63" s="4"/>
      <c r="E63" s="8"/>
      <c r="F63" s="9"/>
      <c r="H63" s="10"/>
      <c r="K63" s="11"/>
      <c r="L63" s="11"/>
      <c r="M63" s="11"/>
    </row>
    <row r="64" spans="1:15">
      <c r="A64" s="8"/>
      <c r="B64" s="8"/>
      <c r="C64" s="8"/>
      <c r="D64" s="4"/>
      <c r="E64" s="8"/>
      <c r="F64" s="9"/>
      <c r="H64" s="10"/>
      <c r="I64" s="10"/>
      <c r="K64" s="11"/>
      <c r="L64" s="11"/>
      <c r="M64" s="11"/>
      <c r="N64" s="11"/>
    </row>
    <row r="65" spans="1:15">
      <c r="A65" s="8"/>
      <c r="B65" s="8"/>
      <c r="C65" s="8"/>
      <c r="D65" s="4"/>
      <c r="E65" s="8"/>
      <c r="F65" s="9"/>
      <c r="H65" s="10"/>
      <c r="K65" s="11"/>
      <c r="L65" s="11"/>
      <c r="M65" s="11"/>
    </row>
    <row r="66" spans="1:15">
      <c r="A66" s="8"/>
      <c r="B66" s="8"/>
      <c r="C66" s="8"/>
      <c r="D66" s="4"/>
      <c r="E66" s="8"/>
      <c r="F66" s="9"/>
      <c r="H66" s="10"/>
      <c r="K66" s="11"/>
      <c r="L66" s="11"/>
      <c r="M66" s="11"/>
    </row>
    <row r="67" spans="1:15">
      <c r="A67" s="4"/>
      <c r="B67" s="4"/>
      <c r="C67" s="4"/>
      <c r="D67" s="4"/>
      <c r="E67" s="4"/>
      <c r="F67" s="6"/>
      <c r="H67" s="10"/>
      <c r="I67" s="10"/>
      <c r="K67" s="11"/>
      <c r="L67" s="11"/>
      <c r="M67" s="11"/>
    </row>
    <row r="68" spans="1:15">
      <c r="A68" s="4"/>
      <c r="B68" s="4"/>
      <c r="C68" s="4"/>
      <c r="D68" s="4"/>
      <c r="E68" s="4"/>
      <c r="F68" s="6"/>
      <c r="H68" s="10"/>
    </row>
    <row r="69" spans="1:15">
      <c r="A69" s="4"/>
      <c r="B69" s="4"/>
      <c r="C69" s="4"/>
      <c r="D69" s="4"/>
      <c r="E69" s="4"/>
      <c r="F69" s="6"/>
      <c r="H69" s="10"/>
    </row>
    <row r="70" spans="1:15">
      <c r="A70" s="4"/>
      <c r="B70" s="4"/>
      <c r="C70" s="4"/>
      <c r="D70" s="4"/>
      <c r="E70" s="4"/>
      <c r="F70" s="6"/>
      <c r="H70" s="10"/>
      <c r="I70" s="10"/>
      <c r="K70" s="11"/>
      <c r="L70" s="11"/>
      <c r="M70" s="11"/>
    </row>
    <row r="71" spans="1:15">
      <c r="A71" s="4"/>
      <c r="B71" s="4"/>
      <c r="C71" s="4"/>
      <c r="D71" s="4"/>
      <c r="E71" s="4"/>
      <c r="F71" s="6"/>
      <c r="H71" s="10"/>
    </row>
    <row r="72" spans="1:15">
      <c r="A72" s="4"/>
      <c r="B72" s="4"/>
      <c r="C72" s="4"/>
      <c r="D72" s="4"/>
      <c r="E72" s="4"/>
      <c r="F72" s="6"/>
      <c r="H72" s="10"/>
    </row>
    <row r="73" spans="1:15" ht="21">
      <c r="A73" s="7"/>
      <c r="B73" s="7"/>
      <c r="C73" s="7"/>
      <c r="D73" s="7"/>
      <c r="E73" s="7"/>
      <c r="F73" s="7"/>
      <c r="G73" s="7"/>
      <c r="H73" s="10"/>
      <c r="I73" s="7"/>
      <c r="J73" s="7"/>
      <c r="K73" s="7"/>
      <c r="L73" s="7"/>
      <c r="M73" s="7"/>
      <c r="N73" s="7"/>
      <c r="O73" s="7"/>
    </row>
    <row r="74" spans="1:15">
      <c r="A74" s="8"/>
      <c r="B74" s="8"/>
      <c r="C74" s="8"/>
      <c r="D74" s="4"/>
      <c r="E74" s="8"/>
      <c r="F74" s="9"/>
      <c r="H74" s="9"/>
      <c r="I74" s="10"/>
      <c r="K74" s="11"/>
    </row>
    <row r="75" spans="1:15">
      <c r="A75" s="8"/>
      <c r="B75" s="8"/>
      <c r="C75" s="8"/>
      <c r="D75" s="4"/>
      <c r="E75" s="8"/>
      <c r="F75" s="9"/>
      <c r="H75" s="9"/>
    </row>
    <row r="76" spans="1:15">
      <c r="A76" s="8"/>
      <c r="B76" s="8"/>
      <c r="C76" s="8"/>
      <c r="D76" s="4"/>
      <c r="E76" s="8"/>
      <c r="F76" s="9"/>
      <c r="H76" s="9"/>
    </row>
    <row r="77" spans="1:15">
      <c r="A77" s="8"/>
      <c r="B77" s="8"/>
      <c r="C77" s="8"/>
      <c r="D77" s="4"/>
      <c r="E77" s="8"/>
      <c r="F77" s="9"/>
      <c r="H77" s="9"/>
      <c r="I77" s="10"/>
      <c r="K77" s="11"/>
      <c r="L77" s="11"/>
      <c r="M77" s="11"/>
    </row>
    <row r="78" spans="1:15">
      <c r="A78" s="8"/>
      <c r="B78" s="8"/>
      <c r="C78" s="8"/>
      <c r="D78" s="4"/>
      <c r="E78" s="8"/>
      <c r="F78" s="9"/>
      <c r="H78" s="9"/>
      <c r="K78" s="11"/>
      <c r="L78" s="11"/>
      <c r="M78" s="11"/>
    </row>
    <row r="79" spans="1:15">
      <c r="A79" s="8"/>
      <c r="B79" s="8"/>
      <c r="C79" s="8"/>
      <c r="D79" s="4"/>
      <c r="E79" s="8"/>
      <c r="F79" s="9"/>
      <c r="H79" s="9"/>
      <c r="K79" s="11"/>
      <c r="L79" s="11"/>
      <c r="M79" s="11"/>
    </row>
    <row r="80" spans="1:15">
      <c r="A80" s="8"/>
      <c r="B80" s="8"/>
      <c r="C80" s="8"/>
      <c r="D80" s="4"/>
      <c r="E80" s="8"/>
      <c r="F80" s="9"/>
      <c r="H80" s="10"/>
      <c r="I80" s="10"/>
      <c r="K80" s="11"/>
      <c r="L80" s="11"/>
      <c r="M80" s="11"/>
    </row>
    <row r="81" spans="1:14">
      <c r="A81" s="8"/>
      <c r="B81" s="8"/>
      <c r="C81" s="8"/>
      <c r="D81" s="4"/>
      <c r="E81" s="8"/>
      <c r="F81" s="9"/>
      <c r="H81" s="10"/>
      <c r="K81" s="11"/>
    </row>
    <row r="82" spans="1:14">
      <c r="A82" s="8"/>
      <c r="B82" s="8"/>
      <c r="C82" s="8"/>
      <c r="D82" s="4"/>
      <c r="E82" s="8"/>
      <c r="F82" s="9"/>
      <c r="H82" s="10"/>
      <c r="K82" s="11"/>
    </row>
    <row r="83" spans="1:14">
      <c r="A83" s="8"/>
      <c r="B83" s="8"/>
      <c r="C83" s="8"/>
      <c r="D83" s="4"/>
      <c r="E83" s="8"/>
      <c r="F83" s="9"/>
      <c r="H83" s="9"/>
      <c r="I83" s="10"/>
      <c r="K83" s="11"/>
      <c r="L83" s="11"/>
      <c r="M83" s="11"/>
      <c r="N83" s="11"/>
    </row>
    <row r="84" spans="1:14">
      <c r="A84" s="8"/>
      <c r="B84" s="8"/>
      <c r="C84" s="8"/>
      <c r="D84" s="4"/>
      <c r="E84" s="8"/>
      <c r="F84" s="9"/>
      <c r="H84" s="9"/>
      <c r="K84" s="11"/>
      <c r="L84" s="11"/>
      <c r="M84" s="11"/>
    </row>
    <row r="85" spans="1:14">
      <c r="A85" s="8"/>
      <c r="B85" s="8"/>
      <c r="C85" s="8"/>
      <c r="D85" s="4"/>
      <c r="E85" s="8"/>
      <c r="F85" s="9"/>
      <c r="H85" s="9"/>
      <c r="K85" s="11"/>
      <c r="L85" s="11"/>
      <c r="M85" s="11"/>
    </row>
    <row r="86" spans="1:14">
      <c r="A86" s="4"/>
      <c r="B86" s="4"/>
      <c r="C86" s="4"/>
      <c r="D86" s="4"/>
      <c r="E86" s="4"/>
      <c r="F86" s="6"/>
      <c r="H86" s="10"/>
      <c r="I86" s="10"/>
    </row>
    <row r="87" spans="1:14">
      <c r="A87" s="4"/>
      <c r="B87" s="4"/>
      <c r="C87" s="4"/>
      <c r="D87" s="4"/>
      <c r="E87" s="4"/>
      <c r="F87" s="6"/>
      <c r="H87" s="10"/>
    </row>
    <row r="88" spans="1:14">
      <c r="A88" s="4"/>
      <c r="B88" s="4"/>
      <c r="C88" s="4"/>
      <c r="D88" s="4"/>
      <c r="E88" s="4"/>
      <c r="F88" s="6"/>
      <c r="H88" s="10"/>
    </row>
    <row r="89" spans="1:14">
      <c r="A89" s="4"/>
      <c r="B89" s="4"/>
      <c r="C89" s="4"/>
      <c r="D89" s="4"/>
      <c r="E89" s="4"/>
      <c r="F89" s="6"/>
      <c r="H89" s="10"/>
      <c r="I89" s="10"/>
    </row>
    <row r="90" spans="1:14">
      <c r="A90" s="4"/>
      <c r="B90" s="4"/>
      <c r="C90" s="4"/>
      <c r="D90" s="4"/>
      <c r="E90" s="4"/>
      <c r="F90" s="6"/>
      <c r="H90" s="10"/>
    </row>
    <row r="91" spans="1:14">
      <c r="A91" s="4"/>
      <c r="B91" s="4"/>
      <c r="C91" s="4"/>
      <c r="D91" s="4"/>
      <c r="E91" s="4"/>
      <c r="F91" s="6"/>
      <c r="H91" s="10"/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8216-BC64-428B-8223-3EF42185ED57}">
  <dimension ref="A1:O91"/>
  <sheetViews>
    <sheetView topLeftCell="G29" workbookViewId="0">
      <selection activeCell="K75" sqref="K75"/>
    </sheetView>
  </sheetViews>
  <sheetFormatPr defaultColWidth="8.85546875" defaultRowHeight="15"/>
  <cols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A3" s="4"/>
      <c r="B3" s="4"/>
      <c r="C3" s="4"/>
      <c r="D3" s="4"/>
      <c r="E3" s="4"/>
      <c r="F3" s="5"/>
      <c r="G3" s="6"/>
      <c r="J3" s="6"/>
    </row>
    <row r="4" spans="1:15">
      <c r="A4" s="4"/>
      <c r="B4" s="4"/>
      <c r="C4" s="4"/>
      <c r="D4" s="4"/>
      <c r="E4" s="4"/>
      <c r="F4" s="5"/>
      <c r="G4" s="6"/>
      <c r="J4" s="6"/>
    </row>
    <row r="5" spans="1:15">
      <c r="A5" s="4"/>
      <c r="B5" s="4"/>
      <c r="C5" s="4"/>
      <c r="D5" s="4"/>
      <c r="E5" s="4"/>
      <c r="F5" s="5"/>
      <c r="G5" s="6"/>
      <c r="J5" s="6"/>
    </row>
    <row r="6" spans="1:15">
      <c r="A6" s="4"/>
      <c r="B6" s="4"/>
      <c r="C6" s="4"/>
      <c r="D6" s="4"/>
      <c r="E6" s="4"/>
      <c r="F6" s="5"/>
      <c r="G6" s="6"/>
      <c r="J6" s="6"/>
    </row>
    <row r="7" spans="1:15">
      <c r="A7" s="4"/>
      <c r="B7" s="4"/>
      <c r="C7" s="4"/>
      <c r="D7" s="4"/>
      <c r="E7" s="4"/>
      <c r="F7" s="5"/>
      <c r="G7" s="6"/>
      <c r="J7" s="6"/>
    </row>
    <row r="8" spans="1:15">
      <c r="A8" s="4"/>
      <c r="B8" s="4"/>
      <c r="C8" s="4"/>
      <c r="D8" s="4"/>
      <c r="E8" s="4"/>
      <c r="F8" s="5"/>
      <c r="G8" s="6"/>
      <c r="J8" s="6"/>
    </row>
    <row r="9" spans="1:15">
      <c r="A9" s="4"/>
      <c r="B9" s="4"/>
      <c r="C9" s="4"/>
      <c r="D9" s="4"/>
      <c r="E9" s="4"/>
      <c r="F9" s="5"/>
      <c r="G9" s="6"/>
      <c r="J9" s="6"/>
    </row>
    <row r="10" spans="1:15">
      <c r="A10" s="4"/>
      <c r="B10" s="4"/>
      <c r="C10" s="4"/>
      <c r="D10" s="4"/>
      <c r="E10" s="4"/>
      <c r="F10" s="5"/>
      <c r="G10" s="6"/>
      <c r="J10" s="6"/>
    </row>
    <row r="11" spans="1:15">
      <c r="A11" s="4"/>
      <c r="B11" s="4"/>
      <c r="C11" s="4"/>
      <c r="D11" s="4"/>
      <c r="E11" s="4"/>
      <c r="F11" s="5"/>
      <c r="G11" s="6"/>
      <c r="J11" s="6"/>
    </row>
    <row r="12" spans="1:15">
      <c r="A12" s="4"/>
      <c r="B12" s="4"/>
      <c r="C12" s="4"/>
      <c r="D12" s="4"/>
      <c r="E12" s="4"/>
      <c r="F12" s="5"/>
      <c r="G12" s="6"/>
      <c r="J12" s="6"/>
    </row>
    <row r="13" spans="1:15">
      <c r="A13" s="4"/>
      <c r="B13" s="4"/>
      <c r="C13" s="4"/>
      <c r="D13" s="4"/>
      <c r="E13" s="4"/>
      <c r="F13" s="5"/>
      <c r="G13" s="6"/>
      <c r="J13" s="6"/>
    </row>
    <row r="14" spans="1:15">
      <c r="A14" s="4"/>
      <c r="B14" s="4"/>
      <c r="C14" s="4"/>
      <c r="D14" s="4"/>
      <c r="E14" s="4"/>
      <c r="F14" s="5"/>
      <c r="G14" s="6"/>
      <c r="J14" s="6"/>
    </row>
    <row r="15" spans="1:15" ht="23.25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2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4">
      <c r="A17" s="8" t="s">
        <v>17</v>
      </c>
      <c r="B17" s="8" t="s">
        <v>18</v>
      </c>
      <c r="C17" s="8" t="s">
        <v>16</v>
      </c>
      <c r="D17" s="4"/>
      <c r="E17" s="8" t="s">
        <v>19</v>
      </c>
      <c r="F17" s="9">
        <v>21.47</v>
      </c>
      <c r="G17">
        <v>2.0099999999999998</v>
      </c>
      <c r="H17" s="10">
        <f>LOG($G$17^F17,2)</f>
        <v>21.624487415148252</v>
      </c>
      <c r="I17" s="10">
        <f>AVERAGE(H17:H19)</f>
        <v>21.40290440483933</v>
      </c>
      <c r="J17">
        <f>STDEV(H17:H19)</f>
        <v>0.20443835857199835</v>
      </c>
      <c r="K17" s="11"/>
    </row>
    <row r="18" spans="1:14">
      <c r="A18" s="8" t="s">
        <v>20</v>
      </c>
      <c r="B18" s="8" t="s">
        <v>18</v>
      </c>
      <c r="C18" s="8" t="s">
        <v>16</v>
      </c>
      <c r="D18" s="4"/>
      <c r="E18" s="8" t="s">
        <v>19</v>
      </c>
      <c r="F18" s="9">
        <v>21.21</v>
      </c>
      <c r="H18" s="10">
        <f t="shared" ref="H18:H28" si="0">LOG($G$17^F18,2)</f>
        <v>21.362616584783161</v>
      </c>
    </row>
    <row r="19" spans="1:14">
      <c r="A19" s="8" t="s">
        <v>21</v>
      </c>
      <c r="B19" s="8" t="s">
        <v>18</v>
      </c>
      <c r="C19" s="8" t="s">
        <v>16</v>
      </c>
      <c r="D19" s="4"/>
      <c r="E19" s="8" t="s">
        <v>19</v>
      </c>
      <c r="F19" s="9">
        <v>21.07</v>
      </c>
      <c r="H19" s="10">
        <f t="shared" si="0"/>
        <v>21.221609214586572</v>
      </c>
    </row>
    <row r="20" spans="1:14">
      <c r="A20" s="8" t="s">
        <v>22</v>
      </c>
      <c r="B20" s="8" t="s">
        <v>18</v>
      </c>
      <c r="C20" s="8" t="s">
        <v>16</v>
      </c>
      <c r="D20" s="4"/>
      <c r="E20" s="8" t="s">
        <v>23</v>
      </c>
      <c r="F20" s="9">
        <v>27.74</v>
      </c>
      <c r="H20" s="10">
        <f t="shared" si="0"/>
        <v>27.939603208952608</v>
      </c>
      <c r="I20" s="10">
        <f>AVERAGE(H20:H22)</f>
        <v>27.828811703798149</v>
      </c>
      <c r="J20">
        <f>STDEV(H20:H22)</f>
        <v>0.1061146306422534</v>
      </c>
      <c r="K20" s="11"/>
      <c r="L20" s="10">
        <f>I20-I17</f>
        <v>6.4259072989588191</v>
      </c>
      <c r="M20" s="10">
        <f>2^L20</f>
        <v>85.978694467644829</v>
      </c>
    </row>
    <row r="21" spans="1:14">
      <c r="A21" s="8" t="s">
        <v>24</v>
      </c>
      <c r="B21" s="8" t="s">
        <v>18</v>
      </c>
      <c r="C21" s="8" t="s">
        <v>16</v>
      </c>
      <c r="D21" s="4"/>
      <c r="E21" s="8" t="s">
        <v>23</v>
      </c>
      <c r="F21" s="9">
        <v>27.53</v>
      </c>
      <c r="H21" s="10">
        <f t="shared" si="0"/>
        <v>27.72809215365773</v>
      </c>
    </row>
    <row r="22" spans="1:14">
      <c r="A22" s="8" t="s">
        <v>25</v>
      </c>
      <c r="B22" s="8" t="s">
        <v>18</v>
      </c>
      <c r="C22" s="8" t="s">
        <v>16</v>
      </c>
      <c r="D22" s="4"/>
      <c r="E22" s="8" t="s">
        <v>23</v>
      </c>
      <c r="F22" s="9">
        <v>27.62</v>
      </c>
      <c r="H22" s="10">
        <f t="shared" si="0"/>
        <v>27.818739748784107</v>
      </c>
    </row>
    <row r="23" spans="1:14">
      <c r="A23" s="8" t="s">
        <v>26</v>
      </c>
      <c r="B23" s="8" t="s">
        <v>18</v>
      </c>
      <c r="C23" s="8" t="s">
        <v>16</v>
      </c>
      <c r="D23" s="4"/>
      <c r="E23" s="8" t="s">
        <v>27</v>
      </c>
      <c r="F23" s="9">
        <v>20.37</v>
      </c>
      <c r="H23" s="10">
        <f t="shared" si="0"/>
        <v>20.516572363603633</v>
      </c>
      <c r="I23" s="10">
        <f>AVERAGE(H23:H25)</f>
        <v>20.536716273631718</v>
      </c>
      <c r="J23">
        <f>STDEV(H23:H25)</f>
        <v>2.8487790760939821E-2</v>
      </c>
      <c r="K23" s="11"/>
      <c r="L23" s="10">
        <f>I23-I17</f>
        <v>-0.86618813120761118</v>
      </c>
      <c r="M23" s="10">
        <f>2^L23</f>
        <v>0.54859442597669561</v>
      </c>
    </row>
    <row r="24" spans="1:14">
      <c r="A24" s="8" t="s">
        <v>28</v>
      </c>
      <c r="B24" s="8" t="s">
        <v>18</v>
      </c>
      <c r="C24" s="8" t="s">
        <v>16</v>
      </c>
      <c r="D24" s="4"/>
      <c r="E24" s="8" t="s">
        <v>27</v>
      </c>
      <c r="F24" s="9">
        <v>20.41</v>
      </c>
      <c r="H24" s="10">
        <f t="shared" si="0"/>
        <v>20.556860183659801</v>
      </c>
    </row>
    <row r="25" spans="1:14">
      <c r="A25" s="8"/>
      <c r="B25" s="8"/>
      <c r="C25" s="8"/>
      <c r="D25" s="4"/>
      <c r="E25" s="8"/>
      <c r="F25" s="9">
        <v>20.440000000000001</v>
      </c>
      <c r="H25" s="10"/>
    </row>
    <row r="26" spans="1:14">
      <c r="A26" s="8"/>
      <c r="B26" s="8"/>
      <c r="C26" s="8"/>
      <c r="D26" s="4"/>
      <c r="E26" s="8"/>
      <c r="F26" s="9"/>
      <c r="H26" s="10"/>
      <c r="I26" s="10"/>
      <c r="K26" s="11"/>
      <c r="L26" s="11"/>
      <c r="M26" s="11"/>
      <c r="N26" s="11"/>
    </row>
    <row r="27" spans="1:14">
      <c r="A27" s="8"/>
      <c r="B27" s="8"/>
      <c r="C27" s="8"/>
      <c r="D27" s="4"/>
      <c r="E27" s="8"/>
      <c r="F27" s="9"/>
      <c r="H27" s="10"/>
    </row>
    <row r="28" spans="1:14">
      <c r="A28" s="8"/>
      <c r="B28" s="8"/>
      <c r="C28" s="8"/>
      <c r="D28" s="4"/>
      <c r="E28" s="8"/>
      <c r="F28" s="9"/>
      <c r="H28" s="10"/>
    </row>
    <row r="29" spans="1:14">
      <c r="A29" s="4"/>
      <c r="B29" s="4"/>
      <c r="C29" s="4"/>
      <c r="D29" s="4"/>
      <c r="E29" s="4"/>
      <c r="F29" s="6"/>
      <c r="H29" s="10"/>
      <c r="I29" s="10"/>
      <c r="K29" s="11"/>
      <c r="L29" s="11"/>
      <c r="M29" s="11"/>
    </row>
    <row r="30" spans="1:14">
      <c r="A30" s="4"/>
      <c r="B30" s="4"/>
      <c r="C30" s="4"/>
      <c r="D30" s="4"/>
      <c r="E30" s="4"/>
      <c r="F30" s="6"/>
      <c r="H30" s="10"/>
    </row>
    <row r="31" spans="1:14">
      <c r="A31" s="4"/>
      <c r="B31" s="4"/>
      <c r="C31" s="4"/>
      <c r="D31" s="4"/>
      <c r="E31" s="4"/>
      <c r="F31" s="6"/>
      <c r="H31" s="10"/>
    </row>
    <row r="32" spans="1:14">
      <c r="A32" s="4"/>
      <c r="B32" s="4"/>
      <c r="C32" s="4"/>
      <c r="D32" s="4"/>
      <c r="E32" s="4"/>
      <c r="F32" s="6"/>
      <c r="H32" s="10"/>
      <c r="I32" s="10"/>
      <c r="K32" s="11"/>
      <c r="L32" s="11"/>
      <c r="M32" s="11"/>
    </row>
    <row r="33" spans="1:15">
      <c r="A33" s="4"/>
      <c r="B33" s="4"/>
      <c r="C33" s="4"/>
      <c r="D33" s="4"/>
      <c r="E33" s="4"/>
      <c r="F33" s="6"/>
      <c r="H33" s="10"/>
    </row>
    <row r="34" spans="1:15">
      <c r="A34" s="4"/>
      <c r="B34" s="4"/>
      <c r="C34" s="4"/>
      <c r="D34" s="4"/>
      <c r="E34" s="4"/>
      <c r="F34" s="6"/>
      <c r="H34" s="10"/>
    </row>
    <row r="35" spans="1:15" ht="21">
      <c r="A35" s="15" t="s">
        <v>29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8" t="s">
        <v>30</v>
      </c>
      <c r="B36" s="8" t="s">
        <v>18</v>
      </c>
      <c r="C36" s="8" t="s">
        <v>29</v>
      </c>
      <c r="D36" s="4"/>
      <c r="E36" s="8" t="s">
        <v>19</v>
      </c>
      <c r="F36" s="9">
        <v>21.83</v>
      </c>
      <c r="H36" s="10">
        <f>LOG(1.98^F36, 2)</f>
        <v>21.513474393555633</v>
      </c>
      <c r="I36" s="10">
        <f>AVERAGE(H36:H38)</f>
        <v>21.382074336181649</v>
      </c>
      <c r="J36">
        <f>STDEV(H36:H38)</f>
        <v>0.11757368454178832</v>
      </c>
      <c r="K36" s="11">
        <f>I36-I17</f>
        <v>-2.0830068657680556E-2</v>
      </c>
      <c r="O36" s="10">
        <f>H36-I17</f>
        <v>0.11056998871630341</v>
      </c>
    </row>
    <row r="37" spans="1:15">
      <c r="A37" s="8" t="s">
        <v>31</v>
      </c>
      <c r="B37" s="8" t="s">
        <v>18</v>
      </c>
      <c r="C37" s="8" t="s">
        <v>29</v>
      </c>
      <c r="D37" s="4"/>
      <c r="E37" s="8" t="s">
        <v>19</v>
      </c>
      <c r="F37" s="9">
        <v>21.66</v>
      </c>
      <c r="H37" s="10">
        <f t="shared" ref="H37:H85" si="1">LOG(1.98^F37, 2)</f>
        <v>21.345939320403808</v>
      </c>
      <c r="K37" s="11"/>
      <c r="O37" s="10">
        <f>H37-I17</f>
        <v>-5.6965084435521618E-2</v>
      </c>
    </row>
    <row r="38" spans="1:15">
      <c r="A38" s="8" t="s">
        <v>32</v>
      </c>
      <c r="B38" s="8" t="s">
        <v>18</v>
      </c>
      <c r="C38" s="8" t="s">
        <v>29</v>
      </c>
      <c r="D38" s="4"/>
      <c r="E38" s="8" t="s">
        <v>19</v>
      </c>
      <c r="F38" s="9">
        <v>21.6</v>
      </c>
      <c r="H38" s="10">
        <f t="shared" si="1"/>
        <v>21.286809294585517</v>
      </c>
      <c r="K38" s="11"/>
      <c r="O38" s="10">
        <f>H38-I17</f>
        <v>-0.11609511025381281</v>
      </c>
    </row>
    <row r="39" spans="1:15">
      <c r="A39" s="8" t="s">
        <v>33</v>
      </c>
      <c r="B39" s="8" t="s">
        <v>18</v>
      </c>
      <c r="C39" s="8" t="s">
        <v>29</v>
      </c>
      <c r="D39" s="4"/>
      <c r="E39" s="8" t="s">
        <v>23</v>
      </c>
      <c r="F39" s="9">
        <v>28.41</v>
      </c>
      <c r="H39" s="10">
        <f t="shared" si="1"/>
        <v>27.99806722496178</v>
      </c>
      <c r="I39" s="10">
        <f>AVERAGE(H39:H41)</f>
        <v>28.014492232133524</v>
      </c>
      <c r="J39">
        <f>STDEV(H39:H41)</f>
        <v>3.7310444122988645E-2</v>
      </c>
      <c r="K39" s="11">
        <f>H39-I20</f>
        <v>0.16925552116363107</v>
      </c>
      <c r="L39" s="11">
        <f>K39-K36</f>
        <v>0.19008558982131163</v>
      </c>
      <c r="M39" s="11">
        <f>2^-L39</f>
        <v>0.87655371704667695</v>
      </c>
    </row>
    <row r="40" spans="1:15">
      <c r="A40" s="8" t="s">
        <v>34</v>
      </c>
      <c r="B40" s="8" t="s">
        <v>18</v>
      </c>
      <c r="C40" s="8" t="s">
        <v>29</v>
      </c>
      <c r="D40" s="4"/>
      <c r="E40" s="8" t="s">
        <v>23</v>
      </c>
      <c r="F40" s="9">
        <v>28.47</v>
      </c>
      <c r="H40" s="10">
        <f t="shared" si="1"/>
        <v>28.057197250780074</v>
      </c>
      <c r="K40" s="11">
        <f>H40-I20</f>
        <v>0.22838554698192581</v>
      </c>
      <c r="L40" s="11">
        <f>K40-K36</f>
        <v>0.24921561563960637</v>
      </c>
      <c r="M40" s="11">
        <f t="shared" ref="M40:M47" si="2">2^-L40</f>
        <v>0.84135372973601918</v>
      </c>
    </row>
    <row r="41" spans="1:15">
      <c r="A41" s="8" t="s">
        <v>35</v>
      </c>
      <c r="B41" s="8" t="s">
        <v>18</v>
      </c>
      <c r="C41" s="8" t="s">
        <v>29</v>
      </c>
      <c r="D41" s="4"/>
      <c r="E41" s="8" t="s">
        <v>23</v>
      </c>
      <c r="F41" s="9">
        <v>28.4</v>
      </c>
      <c r="H41" s="10">
        <f t="shared" si="1"/>
        <v>27.988212220658731</v>
      </c>
      <c r="K41" s="11">
        <f>H41-I20</f>
        <v>0.15940051686058254</v>
      </c>
      <c r="L41" s="11">
        <f>K41-K36</f>
        <v>0.1802305855182631</v>
      </c>
      <c r="M41" s="11">
        <f t="shared" si="2"/>
        <v>0.88256192540788392</v>
      </c>
    </row>
    <row r="42" spans="1:15">
      <c r="A42" s="8" t="s">
        <v>36</v>
      </c>
      <c r="B42" s="8" t="s">
        <v>18</v>
      </c>
      <c r="C42" s="8" t="s">
        <v>29</v>
      </c>
      <c r="D42" s="4"/>
      <c r="E42" s="8" t="s">
        <v>27</v>
      </c>
      <c r="F42" s="9">
        <v>21.7</v>
      </c>
      <c r="H42" s="10">
        <f t="shared" si="1"/>
        <v>21.385359337616002</v>
      </c>
      <c r="I42" s="10">
        <f>AVERAGE(H42:H44)</f>
        <v>21.503619389252588</v>
      </c>
      <c r="J42">
        <f>STDEV(H42:H44)</f>
        <v>0.12924716974794836</v>
      </c>
      <c r="K42" s="11">
        <f>H42-I23</f>
        <v>0.84864306398428369</v>
      </c>
      <c r="L42" s="11">
        <f>K42-K36</f>
        <v>0.86947313264196424</v>
      </c>
      <c r="M42" s="11">
        <f t="shared" si="2"/>
        <v>0.54734670330345592</v>
      </c>
    </row>
    <row r="43" spans="1:15">
      <c r="A43" s="8" t="s">
        <v>37</v>
      </c>
      <c r="B43" s="8" t="s">
        <v>18</v>
      </c>
      <c r="C43" s="8" t="s">
        <v>29</v>
      </c>
      <c r="D43" s="4"/>
      <c r="E43" s="8" t="s">
        <v>27</v>
      </c>
      <c r="F43" s="9">
        <v>21.8</v>
      </c>
      <c r="H43" s="10">
        <f t="shared" si="1"/>
        <v>21.483909380646491</v>
      </c>
      <c r="K43" s="11">
        <f>H43-I23</f>
        <v>0.94719310701477255</v>
      </c>
      <c r="L43" s="11">
        <f>K43-K36</f>
        <v>0.96802317567245311</v>
      </c>
      <c r="M43" s="11">
        <f t="shared" si="2"/>
        <v>0.51120605314725021</v>
      </c>
    </row>
    <row r="44" spans="1:15">
      <c r="A44" s="8" t="s">
        <v>38</v>
      </c>
      <c r="B44" s="8" t="s">
        <v>18</v>
      </c>
      <c r="C44" s="8" t="s">
        <v>29</v>
      </c>
      <c r="D44" s="4"/>
      <c r="E44" s="8" t="s">
        <v>27</v>
      </c>
      <c r="F44" s="9">
        <v>21.96</v>
      </c>
      <c r="H44" s="10">
        <f t="shared" si="1"/>
        <v>21.641589449495271</v>
      </c>
      <c r="K44" s="11">
        <f>H44-I23</f>
        <v>1.1048731758635526</v>
      </c>
      <c r="L44" s="11">
        <f>K44-K36</f>
        <v>1.1257032445212332</v>
      </c>
      <c r="M44" s="11">
        <f t="shared" si="2"/>
        <v>0.45827857835790209</v>
      </c>
    </row>
    <row r="45" spans="1:15">
      <c r="A45" s="8"/>
      <c r="B45" s="8"/>
      <c r="C45" s="8"/>
      <c r="D45" s="4"/>
      <c r="E45" s="8"/>
      <c r="F45" s="9"/>
      <c r="H45" s="10"/>
      <c r="I45" s="10"/>
      <c r="K45" s="11"/>
      <c r="L45" s="11"/>
      <c r="M45" s="11"/>
      <c r="N45" s="11"/>
    </row>
    <row r="46" spans="1:15">
      <c r="A46" s="8"/>
      <c r="B46" s="8"/>
      <c r="C46" s="8"/>
      <c r="D46" s="4"/>
      <c r="E46" s="8"/>
      <c r="F46" s="9"/>
      <c r="H46" s="10"/>
      <c r="K46" s="11"/>
      <c r="L46" s="11"/>
      <c r="M46" s="11"/>
    </row>
    <row r="47" spans="1:15">
      <c r="A47" s="8"/>
      <c r="B47" s="8"/>
      <c r="C47" s="8"/>
      <c r="D47" s="4"/>
      <c r="E47" s="8"/>
      <c r="F47" s="9"/>
      <c r="H47" s="10"/>
      <c r="K47" s="11"/>
      <c r="L47" s="11"/>
      <c r="M47" s="11"/>
    </row>
    <row r="48" spans="1:15">
      <c r="A48" s="4"/>
      <c r="B48" s="4"/>
      <c r="C48" s="4"/>
      <c r="D48" s="4"/>
      <c r="E48" s="4"/>
      <c r="F48" s="6"/>
      <c r="H48" s="10"/>
      <c r="I48" s="10"/>
      <c r="K48" s="11"/>
      <c r="L48" s="11"/>
      <c r="M48" s="11"/>
    </row>
    <row r="49" spans="1:15">
      <c r="A49" s="4"/>
      <c r="B49" s="4"/>
      <c r="C49" s="4"/>
      <c r="D49" s="4"/>
      <c r="E49" s="4"/>
      <c r="F49" s="6"/>
      <c r="H49" s="10"/>
    </row>
    <row r="50" spans="1:15">
      <c r="A50" s="4"/>
      <c r="B50" s="4"/>
      <c r="C50" s="4"/>
      <c r="D50" s="4"/>
      <c r="E50" s="4"/>
      <c r="F50" s="6"/>
      <c r="H50" s="10"/>
    </row>
    <row r="51" spans="1:15">
      <c r="A51" s="4"/>
      <c r="B51" s="4"/>
      <c r="C51" s="4"/>
      <c r="D51" s="4"/>
      <c r="E51" s="4"/>
      <c r="F51" s="6"/>
      <c r="H51" s="10"/>
      <c r="I51" s="10"/>
      <c r="K51" s="11"/>
      <c r="L51" s="11"/>
      <c r="M51" s="11"/>
    </row>
    <row r="52" spans="1:15">
      <c r="A52" s="4"/>
      <c r="B52" s="4"/>
      <c r="C52" s="4"/>
      <c r="D52" s="4"/>
      <c r="E52" s="4"/>
      <c r="F52" s="6"/>
      <c r="H52" s="10"/>
    </row>
    <row r="53" spans="1:15">
      <c r="A53" s="4"/>
      <c r="B53" s="4"/>
      <c r="C53" s="4"/>
      <c r="D53" s="4"/>
      <c r="E53" s="4"/>
      <c r="F53" s="6"/>
      <c r="H53" s="10"/>
    </row>
    <row r="54" spans="1:15" ht="21">
      <c r="A54" s="7"/>
      <c r="B54" s="7"/>
      <c r="C54" s="7"/>
      <c r="D54" s="7"/>
      <c r="E54" s="7"/>
      <c r="F54" s="7"/>
      <c r="G54" s="7"/>
      <c r="H54" s="10"/>
      <c r="I54" s="7"/>
      <c r="J54" s="7"/>
      <c r="K54" s="7"/>
      <c r="L54" s="7"/>
      <c r="M54" s="7"/>
      <c r="N54" s="7"/>
      <c r="O54" s="7"/>
    </row>
    <row r="55" spans="1:15">
      <c r="A55" s="8"/>
      <c r="B55" s="8"/>
      <c r="C55" s="8"/>
      <c r="D55" s="4"/>
      <c r="E55" s="8"/>
      <c r="F55" s="9"/>
      <c r="H55" s="10"/>
      <c r="I55" s="10"/>
      <c r="K55" s="11"/>
      <c r="O55" s="10"/>
    </row>
    <row r="56" spans="1:15">
      <c r="A56" s="8"/>
      <c r="B56" s="8"/>
      <c r="C56" s="8"/>
      <c r="D56" s="4"/>
      <c r="E56" s="8"/>
      <c r="F56" s="9"/>
      <c r="H56" s="10"/>
      <c r="O56" s="10"/>
    </row>
    <row r="57" spans="1:15">
      <c r="A57" s="8"/>
      <c r="B57" s="8"/>
      <c r="C57" s="8"/>
      <c r="D57" s="4"/>
      <c r="E57" s="8"/>
      <c r="F57" s="9"/>
      <c r="H57" s="10"/>
      <c r="O57" s="10"/>
    </row>
    <row r="58" spans="1:15">
      <c r="A58" s="8"/>
      <c r="B58" s="8"/>
      <c r="C58" s="8"/>
      <c r="D58" s="4"/>
      <c r="E58" s="8"/>
      <c r="F58" s="9"/>
      <c r="H58" s="10"/>
      <c r="I58" s="10"/>
      <c r="K58" s="11"/>
      <c r="L58" s="11"/>
      <c r="M58" s="11"/>
    </row>
    <row r="59" spans="1:15">
      <c r="A59" s="8"/>
      <c r="B59" s="8"/>
      <c r="C59" s="8"/>
      <c r="D59" s="4"/>
      <c r="E59" s="8"/>
      <c r="F59" s="9"/>
      <c r="H59" s="10"/>
      <c r="K59" s="11"/>
      <c r="L59" s="11"/>
      <c r="M59" s="11"/>
    </row>
    <row r="60" spans="1:15">
      <c r="A60" s="8"/>
      <c r="B60" s="8"/>
      <c r="C60" s="8"/>
      <c r="D60" s="4"/>
      <c r="E60" s="8"/>
      <c r="F60" s="9"/>
      <c r="H60" s="10"/>
      <c r="K60" s="11"/>
      <c r="L60" s="11"/>
      <c r="M60" s="11"/>
    </row>
    <row r="61" spans="1:15">
      <c r="A61" s="8"/>
      <c r="B61" s="8"/>
      <c r="C61" s="8"/>
      <c r="D61" s="4"/>
      <c r="E61" s="8"/>
      <c r="F61" s="9"/>
      <c r="H61" s="10"/>
      <c r="I61" s="10"/>
      <c r="K61" s="11"/>
      <c r="L61" s="11"/>
      <c r="M61" s="11"/>
    </row>
    <row r="62" spans="1:15">
      <c r="A62" s="8"/>
      <c r="B62" s="8"/>
      <c r="C62" s="8"/>
      <c r="D62" s="4"/>
      <c r="E62" s="8"/>
      <c r="F62" s="9"/>
      <c r="H62" s="10"/>
      <c r="K62" s="11"/>
      <c r="L62" s="11"/>
      <c r="M62" s="11"/>
    </row>
    <row r="63" spans="1:15">
      <c r="A63" s="8"/>
      <c r="B63" s="8"/>
      <c r="C63" s="8"/>
      <c r="D63" s="4"/>
      <c r="E63" s="8"/>
      <c r="F63" s="9"/>
      <c r="H63" s="10"/>
      <c r="K63" s="11"/>
      <c r="L63" s="11"/>
      <c r="M63" s="11"/>
    </row>
    <row r="64" spans="1:15">
      <c r="A64" s="8"/>
      <c r="B64" s="8"/>
      <c r="C64" s="8"/>
      <c r="D64" s="4"/>
      <c r="E64" s="8"/>
      <c r="F64" s="9"/>
      <c r="H64" s="10"/>
      <c r="I64" s="10"/>
      <c r="K64" s="11"/>
      <c r="L64" s="11"/>
      <c r="M64" s="11"/>
      <c r="N64" s="11"/>
    </row>
    <row r="65" spans="1:15">
      <c r="A65" s="8"/>
      <c r="B65" s="8"/>
      <c r="C65" s="8"/>
      <c r="D65" s="4"/>
      <c r="E65" s="8"/>
      <c r="F65" s="9"/>
      <c r="H65" s="10"/>
      <c r="K65" s="11"/>
      <c r="L65" s="11"/>
      <c r="M65" s="11"/>
    </row>
    <row r="66" spans="1:15">
      <c r="A66" s="8"/>
      <c r="B66" s="8"/>
      <c r="C66" s="8"/>
      <c r="D66" s="4"/>
      <c r="E66" s="8"/>
      <c r="F66" s="9"/>
      <c r="H66" s="10"/>
      <c r="K66" s="11"/>
      <c r="L66" s="11"/>
      <c r="M66" s="11"/>
    </row>
    <row r="67" spans="1:15">
      <c r="A67" s="4"/>
      <c r="B67" s="4"/>
      <c r="C67" s="4"/>
      <c r="D67" s="4"/>
      <c r="E67" s="4"/>
      <c r="F67" s="6"/>
      <c r="H67" s="10"/>
      <c r="I67" s="10"/>
      <c r="K67" s="11"/>
      <c r="L67" s="11"/>
      <c r="M67" s="11"/>
    </row>
    <row r="68" spans="1:15">
      <c r="A68" s="4"/>
      <c r="B68" s="4"/>
      <c r="C68" s="4"/>
      <c r="D68" s="4"/>
      <c r="E68" s="4"/>
      <c r="F68" s="6"/>
      <c r="H68" s="10"/>
    </row>
    <row r="69" spans="1:15">
      <c r="A69" s="4"/>
      <c r="B69" s="4"/>
      <c r="C69" s="4"/>
      <c r="D69" s="4"/>
      <c r="E69" s="4"/>
      <c r="F69" s="6"/>
      <c r="H69" s="10"/>
    </row>
    <row r="70" spans="1:15">
      <c r="A70" s="4"/>
      <c r="B70" s="4"/>
      <c r="C70" s="4"/>
      <c r="D70" s="4"/>
      <c r="E70" s="4"/>
      <c r="F70" s="6"/>
      <c r="H70" s="10"/>
      <c r="I70" s="10"/>
      <c r="K70" s="11"/>
      <c r="L70" s="11"/>
      <c r="M70" s="11"/>
    </row>
    <row r="71" spans="1:15">
      <c r="A71" s="4"/>
      <c r="B71" s="4"/>
      <c r="C71" s="4"/>
      <c r="D71" s="4"/>
      <c r="E71" s="4"/>
      <c r="F71" s="6"/>
      <c r="H71" s="10"/>
    </row>
    <row r="72" spans="1:15">
      <c r="A72" s="4"/>
      <c r="B72" s="4"/>
      <c r="C72" s="4"/>
      <c r="D72" s="4"/>
      <c r="E72" s="4"/>
      <c r="F72" s="6"/>
      <c r="H72" s="10"/>
    </row>
    <row r="73" spans="1:15" ht="21">
      <c r="A73" s="7"/>
      <c r="B73" s="7"/>
      <c r="C73" s="7"/>
      <c r="D73" s="7"/>
      <c r="E73" s="7"/>
      <c r="F73" s="7"/>
      <c r="G73" s="7"/>
      <c r="H73" s="10"/>
      <c r="I73" s="7"/>
      <c r="J73" s="7"/>
      <c r="K73" s="7"/>
      <c r="L73" s="7"/>
      <c r="M73" s="7"/>
      <c r="N73" s="7"/>
      <c r="O73" s="7"/>
    </row>
    <row r="74" spans="1:15">
      <c r="A74" s="8"/>
      <c r="B74" s="8"/>
      <c r="C74" s="8"/>
      <c r="D74" s="4"/>
      <c r="E74" s="8"/>
      <c r="F74" s="9"/>
      <c r="H74" s="9"/>
      <c r="I74" s="10"/>
      <c r="K74" s="11"/>
    </row>
    <row r="75" spans="1:15">
      <c r="A75" s="8"/>
      <c r="B75" s="8"/>
      <c r="C75" s="8"/>
      <c r="D75" s="4"/>
      <c r="E75" s="8"/>
      <c r="F75" s="9"/>
      <c r="H75" s="9"/>
    </row>
    <row r="76" spans="1:15">
      <c r="A76" s="8"/>
      <c r="B76" s="8"/>
      <c r="C76" s="8"/>
      <c r="D76" s="4"/>
      <c r="E76" s="8"/>
      <c r="F76" s="9"/>
      <c r="H76" s="9"/>
    </row>
    <row r="77" spans="1:15">
      <c r="A77" s="8"/>
      <c r="B77" s="8"/>
      <c r="C77" s="8"/>
      <c r="D77" s="4"/>
      <c r="E77" s="8"/>
      <c r="F77" s="9"/>
      <c r="H77" s="9"/>
      <c r="I77" s="10"/>
      <c r="K77" s="11"/>
      <c r="L77" s="11"/>
      <c r="M77" s="11"/>
    </row>
    <row r="78" spans="1:15">
      <c r="A78" s="8"/>
      <c r="B78" s="8"/>
      <c r="C78" s="8"/>
      <c r="D78" s="4"/>
      <c r="E78" s="8"/>
      <c r="F78" s="9"/>
      <c r="H78" s="9"/>
      <c r="K78" s="11"/>
      <c r="L78" s="11"/>
      <c r="M78" s="11"/>
    </row>
    <row r="79" spans="1:15">
      <c r="A79" s="8"/>
      <c r="B79" s="8"/>
      <c r="C79" s="8"/>
      <c r="D79" s="4"/>
      <c r="E79" s="8"/>
      <c r="F79" s="9"/>
      <c r="H79" s="9"/>
      <c r="K79" s="11"/>
      <c r="L79" s="11"/>
      <c r="M79" s="11"/>
    </row>
    <row r="80" spans="1:15">
      <c r="A80" s="8"/>
      <c r="B80" s="8"/>
      <c r="C80" s="8"/>
      <c r="D80" s="4"/>
      <c r="E80" s="8"/>
      <c r="F80" s="9"/>
      <c r="H80" s="10"/>
      <c r="I80" s="10"/>
      <c r="K80" s="11"/>
      <c r="L80" s="11"/>
      <c r="M80" s="11"/>
    </row>
    <row r="81" spans="1:14">
      <c r="A81" s="8"/>
      <c r="B81" s="8"/>
      <c r="C81" s="8"/>
      <c r="D81" s="4"/>
      <c r="E81" s="8"/>
      <c r="F81" s="9"/>
      <c r="H81" s="10"/>
      <c r="K81" s="11"/>
    </row>
    <row r="82" spans="1:14">
      <c r="A82" s="8"/>
      <c r="B82" s="8"/>
      <c r="C82" s="8"/>
      <c r="D82" s="4"/>
      <c r="E82" s="8"/>
      <c r="F82" s="9"/>
      <c r="H82" s="10"/>
      <c r="K82" s="11"/>
    </row>
    <row r="83" spans="1:14">
      <c r="A83" s="8"/>
      <c r="B83" s="8"/>
      <c r="C83" s="8"/>
      <c r="D83" s="4"/>
      <c r="E83" s="8"/>
      <c r="F83" s="9"/>
      <c r="H83" s="9"/>
      <c r="I83" s="10"/>
      <c r="K83" s="11"/>
      <c r="L83" s="11"/>
      <c r="M83" s="11"/>
      <c r="N83" s="11"/>
    </row>
    <row r="84" spans="1:14">
      <c r="A84" s="8"/>
      <c r="B84" s="8"/>
      <c r="C84" s="8"/>
      <c r="D84" s="4"/>
      <c r="E84" s="8"/>
      <c r="F84" s="9"/>
      <c r="H84" s="9"/>
      <c r="K84" s="11"/>
      <c r="L84" s="11"/>
      <c r="M84" s="11"/>
    </row>
    <row r="85" spans="1:14">
      <c r="A85" s="8"/>
      <c r="B85" s="8"/>
      <c r="C85" s="8"/>
      <c r="D85" s="4"/>
      <c r="E85" s="8"/>
      <c r="F85" s="9"/>
      <c r="H85" s="9"/>
      <c r="K85" s="11"/>
      <c r="L85" s="11"/>
      <c r="M85" s="11"/>
    </row>
    <row r="86" spans="1:14">
      <c r="A86" s="4"/>
      <c r="B86" s="4"/>
      <c r="C86" s="4"/>
      <c r="D86" s="4"/>
      <c r="E86" s="4"/>
      <c r="F86" s="6"/>
      <c r="H86" s="10"/>
      <c r="I86" s="10"/>
    </row>
    <row r="87" spans="1:14">
      <c r="A87" s="4"/>
      <c r="B87" s="4"/>
      <c r="C87" s="4"/>
      <c r="D87" s="4"/>
      <c r="E87" s="4"/>
      <c r="F87" s="6"/>
      <c r="H87" s="10"/>
    </row>
    <row r="88" spans="1:14">
      <c r="A88" s="4"/>
      <c r="B88" s="4"/>
      <c r="C88" s="4"/>
      <c r="D88" s="4"/>
      <c r="E88" s="4"/>
      <c r="F88" s="6"/>
      <c r="H88" s="10"/>
    </row>
    <row r="89" spans="1:14">
      <c r="A89" s="4"/>
      <c r="B89" s="4"/>
      <c r="C89" s="4"/>
      <c r="D89" s="4"/>
      <c r="E89" s="4"/>
      <c r="F89" s="6"/>
      <c r="H89" s="10"/>
      <c r="I89" s="10"/>
    </row>
    <row r="90" spans="1:14">
      <c r="A90" s="4"/>
      <c r="B90" s="4"/>
      <c r="C90" s="4"/>
      <c r="D90" s="4"/>
      <c r="E90" s="4"/>
      <c r="F90" s="6"/>
      <c r="H90" s="10"/>
    </row>
    <row r="91" spans="1:14">
      <c r="A91" s="4"/>
      <c r="B91" s="4"/>
      <c r="C91" s="4"/>
      <c r="D91" s="4"/>
      <c r="E91" s="4"/>
      <c r="F91" s="6"/>
      <c r="H91" s="10"/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8BEB-9B75-48F3-8663-E8EB8522E114}">
  <dimension ref="A1:O91"/>
  <sheetViews>
    <sheetView topLeftCell="A41" workbookViewId="0">
      <selection activeCell="D34" sqref="D34"/>
    </sheetView>
  </sheetViews>
  <sheetFormatPr defaultColWidth="8.85546875" defaultRowHeight="15"/>
  <cols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A3" s="4"/>
      <c r="B3" s="4"/>
      <c r="C3" s="4"/>
      <c r="D3" s="4"/>
      <c r="E3" s="4"/>
      <c r="F3" s="5"/>
      <c r="G3" s="6"/>
      <c r="J3" s="6"/>
    </row>
    <row r="4" spans="1:15">
      <c r="A4" s="4"/>
      <c r="B4" s="4"/>
      <c r="C4" s="4"/>
      <c r="D4" s="4"/>
      <c r="E4" s="4"/>
      <c r="F4" s="5"/>
      <c r="G4" s="6"/>
      <c r="J4" s="6"/>
    </row>
    <row r="5" spans="1:15">
      <c r="A5" s="4"/>
      <c r="B5" s="4"/>
      <c r="C5" s="4"/>
      <c r="D5" s="4"/>
      <c r="E5" s="4"/>
      <c r="F5" s="5"/>
      <c r="G5" s="6"/>
      <c r="J5" s="6"/>
    </row>
    <row r="6" spans="1:15">
      <c r="A6" s="4"/>
      <c r="B6" s="4"/>
      <c r="C6" s="4"/>
      <c r="D6" s="4"/>
      <c r="E6" s="4"/>
      <c r="F6" s="5"/>
      <c r="G6" s="6"/>
      <c r="J6" s="6"/>
    </row>
    <row r="7" spans="1:15">
      <c r="A7" s="4"/>
      <c r="B7" s="4"/>
      <c r="C7" s="4"/>
      <c r="D7" s="4"/>
      <c r="E7" s="4"/>
      <c r="F7" s="5"/>
      <c r="G7" s="6"/>
      <c r="J7" s="6"/>
    </row>
    <row r="8" spans="1:15">
      <c r="A8" s="4"/>
      <c r="B8" s="4"/>
      <c r="C8" s="4"/>
      <c r="D8" s="4"/>
      <c r="E8" s="4"/>
      <c r="F8" s="5"/>
      <c r="G8" s="6"/>
      <c r="J8" s="6"/>
    </row>
    <row r="9" spans="1:15">
      <c r="A9" s="4"/>
      <c r="B9" s="4"/>
      <c r="C9" s="4"/>
      <c r="D9" s="4"/>
      <c r="E9" s="4"/>
      <c r="F9" s="5"/>
      <c r="G9" s="6"/>
      <c r="J9" s="6"/>
    </row>
    <row r="10" spans="1:15">
      <c r="A10" s="4"/>
      <c r="B10" s="4"/>
      <c r="C10" s="4"/>
      <c r="D10" s="4"/>
      <c r="E10" s="4"/>
      <c r="F10" s="5"/>
      <c r="G10" s="6"/>
      <c r="J10" s="6"/>
    </row>
    <row r="11" spans="1:15">
      <c r="A11" s="4"/>
      <c r="B11" s="4"/>
      <c r="C11" s="4"/>
      <c r="D11" s="4"/>
      <c r="E11" s="4"/>
      <c r="F11" s="5"/>
      <c r="G11" s="6"/>
      <c r="J11" s="6"/>
    </row>
    <row r="12" spans="1:15">
      <c r="A12" s="4"/>
      <c r="B12" s="4"/>
      <c r="C12" s="4"/>
      <c r="D12" s="4"/>
      <c r="E12" s="4"/>
      <c r="F12" s="5"/>
      <c r="G12" s="6"/>
      <c r="J12" s="6"/>
    </row>
    <row r="13" spans="1:15">
      <c r="A13" s="4"/>
      <c r="B13" s="4"/>
      <c r="C13" s="4"/>
      <c r="D13" s="4"/>
      <c r="E13" s="4"/>
      <c r="F13" s="5"/>
      <c r="G13" s="6"/>
      <c r="J13" s="6"/>
    </row>
    <row r="14" spans="1:15">
      <c r="A14" s="4"/>
      <c r="B14" s="4"/>
      <c r="C14" s="4"/>
      <c r="D14" s="4"/>
      <c r="E14" s="4"/>
      <c r="F14" s="5"/>
      <c r="G14" s="6"/>
      <c r="J14" s="6"/>
    </row>
    <row r="15" spans="1:15" ht="23.25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2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4">
      <c r="A17" s="8" t="s">
        <v>17</v>
      </c>
      <c r="B17" s="8" t="s">
        <v>18</v>
      </c>
      <c r="C17" s="8" t="s">
        <v>16</v>
      </c>
      <c r="D17" s="4"/>
      <c r="E17" s="8" t="s">
        <v>19</v>
      </c>
      <c r="F17" s="9">
        <v>23.56</v>
      </c>
      <c r="G17">
        <v>2.0099999999999998</v>
      </c>
      <c r="H17" s="10">
        <f>LOG($G$17^F17,2)</f>
        <v>23.729526013083042</v>
      </c>
      <c r="I17" s="10">
        <f>AVERAGE(H17:H19)</f>
        <v>23.56166009618234</v>
      </c>
      <c r="J17">
        <f>STDEV(H17:H19)</f>
        <v>0.14537614846557545</v>
      </c>
      <c r="K17" s="11"/>
    </row>
    <row r="18" spans="1:14">
      <c r="A18" s="8" t="s">
        <v>20</v>
      </c>
      <c r="B18" s="8" t="s">
        <v>18</v>
      </c>
      <c r="C18" s="8" t="s">
        <v>16</v>
      </c>
      <c r="D18" s="4"/>
      <c r="E18" s="8" t="s">
        <v>19</v>
      </c>
      <c r="F18" s="9">
        <v>23.31</v>
      </c>
      <c r="H18" s="10">
        <f t="shared" ref="H18:H24" si="0">LOG($G$17^F18,2)</f>
        <v>23.477727137731989</v>
      </c>
    </row>
    <row r="19" spans="1:14">
      <c r="A19" s="8" t="s">
        <v>21</v>
      </c>
      <c r="B19" s="8" t="s">
        <v>18</v>
      </c>
      <c r="C19" s="8" t="s">
        <v>16</v>
      </c>
      <c r="D19" s="4"/>
      <c r="E19" s="8" t="s">
        <v>19</v>
      </c>
      <c r="F19" s="9">
        <v>23.31</v>
      </c>
      <c r="H19" s="10">
        <f t="shared" si="0"/>
        <v>23.477727137731989</v>
      </c>
    </row>
    <row r="20" spans="1:14">
      <c r="A20" s="8" t="s">
        <v>22</v>
      </c>
      <c r="B20" s="8" t="s">
        <v>18</v>
      </c>
      <c r="C20" s="8" t="s">
        <v>16</v>
      </c>
      <c r="D20" s="4"/>
      <c r="E20" s="8" t="s">
        <v>41</v>
      </c>
      <c r="F20" s="9">
        <v>27.55</v>
      </c>
      <c r="H20" s="10">
        <f t="shared" si="0"/>
        <v>27.748236063685816</v>
      </c>
      <c r="I20" s="10">
        <f>AVERAGE(H20:H22)</f>
        <v>27.751593382023827</v>
      </c>
      <c r="J20">
        <f>STDEV(H20:H22)</f>
        <v>7.5595597202097048E-2</v>
      </c>
      <c r="K20" s="11"/>
      <c r="L20" s="10">
        <f>I20-I17</f>
        <v>4.1899332858414873</v>
      </c>
      <c r="M20" s="10">
        <f>2^L20</f>
        <v>18.251375440937547</v>
      </c>
    </row>
    <row r="21" spans="1:14">
      <c r="A21" s="8" t="s">
        <v>24</v>
      </c>
      <c r="B21" s="8" t="s">
        <v>18</v>
      </c>
      <c r="C21" s="8" t="s">
        <v>16</v>
      </c>
      <c r="D21" s="4"/>
      <c r="E21" s="8" t="s">
        <v>41</v>
      </c>
      <c r="F21" s="9">
        <v>27.48</v>
      </c>
      <c r="H21" s="10">
        <f t="shared" si="0"/>
        <v>27.677732378587521</v>
      </c>
    </row>
    <row r="22" spans="1:14">
      <c r="A22" s="8" t="s">
        <v>25</v>
      </c>
      <c r="B22" s="8" t="s">
        <v>18</v>
      </c>
      <c r="C22" s="8" t="s">
        <v>16</v>
      </c>
      <c r="D22" s="4"/>
      <c r="E22" s="8" t="s">
        <v>41</v>
      </c>
      <c r="F22" s="9">
        <v>27.63</v>
      </c>
      <c r="H22" s="10">
        <f t="shared" si="0"/>
        <v>27.828811703798149</v>
      </c>
    </row>
    <row r="23" spans="1:14">
      <c r="A23" s="8" t="s">
        <v>26</v>
      </c>
      <c r="B23" s="8" t="s">
        <v>18</v>
      </c>
      <c r="C23" s="8" t="s">
        <v>16</v>
      </c>
      <c r="D23" s="4"/>
      <c r="E23" s="8" t="s">
        <v>42</v>
      </c>
      <c r="F23" s="9">
        <v>24.91</v>
      </c>
      <c r="H23" s="10">
        <f t="shared" si="0"/>
        <v>25.089239939978714</v>
      </c>
      <c r="I23" s="10">
        <f>AVERAGE(H23:H25)</f>
        <v>25.129527760034883</v>
      </c>
      <c r="J23">
        <f>STDEV(H23:H25)</f>
        <v>5.6975581521879634E-2</v>
      </c>
      <c r="K23" s="11"/>
      <c r="L23" s="10">
        <f>I23-I17</f>
        <v>1.5678676638525424</v>
      </c>
      <c r="M23" s="10">
        <f>2^L23</f>
        <v>2.9646620633436718</v>
      </c>
    </row>
    <row r="24" spans="1:14">
      <c r="A24" s="8" t="s">
        <v>28</v>
      </c>
      <c r="B24" s="8" t="s">
        <v>18</v>
      </c>
      <c r="C24" s="8" t="s">
        <v>16</v>
      </c>
      <c r="D24" s="4"/>
      <c r="E24" s="8" t="s">
        <v>42</v>
      </c>
      <c r="F24" s="9">
        <v>24.99</v>
      </c>
      <c r="H24" s="10">
        <f t="shared" si="0"/>
        <v>25.169815580091051</v>
      </c>
    </row>
    <row r="25" spans="1:14">
      <c r="A25" s="8"/>
      <c r="B25" s="8"/>
      <c r="C25" s="8"/>
      <c r="D25" s="4"/>
      <c r="E25" s="8" t="s">
        <v>42</v>
      </c>
      <c r="F25" s="9">
        <v>25.03</v>
      </c>
      <c r="H25" s="10"/>
    </row>
    <row r="26" spans="1:14">
      <c r="A26" s="8"/>
      <c r="B26" s="8"/>
      <c r="C26" s="8"/>
      <c r="D26" s="4"/>
      <c r="E26" s="8"/>
      <c r="F26" s="9"/>
      <c r="H26" s="10"/>
      <c r="I26" s="10"/>
      <c r="K26" s="11"/>
      <c r="L26" s="11"/>
      <c r="M26" s="11"/>
      <c r="N26" s="11"/>
    </row>
    <row r="27" spans="1:14">
      <c r="A27" s="8"/>
      <c r="B27" s="8"/>
      <c r="C27" s="8"/>
      <c r="D27" s="4"/>
      <c r="E27" s="8"/>
      <c r="F27" s="9"/>
      <c r="H27" s="10"/>
    </row>
    <row r="28" spans="1:14">
      <c r="A28" s="8"/>
      <c r="B28" s="8"/>
      <c r="C28" s="8"/>
      <c r="D28" s="4"/>
      <c r="E28" s="8"/>
      <c r="F28" s="9"/>
      <c r="H28" s="10"/>
    </row>
    <row r="29" spans="1:14">
      <c r="A29" s="4"/>
      <c r="B29" s="4"/>
      <c r="C29" s="4"/>
      <c r="D29" s="4"/>
      <c r="E29" s="4"/>
      <c r="F29" s="6"/>
      <c r="H29" s="10"/>
      <c r="I29" s="10"/>
      <c r="K29" s="11"/>
      <c r="L29" s="11"/>
      <c r="M29" s="11"/>
    </row>
    <row r="30" spans="1:14">
      <c r="A30" s="4"/>
      <c r="B30" s="4"/>
      <c r="C30" s="4"/>
      <c r="D30" s="4"/>
      <c r="E30" s="4"/>
      <c r="F30" s="6"/>
      <c r="H30" s="10"/>
    </row>
    <row r="31" spans="1:14">
      <c r="A31" s="4"/>
      <c r="B31" s="4"/>
      <c r="C31" s="4"/>
      <c r="D31" s="4"/>
      <c r="E31" s="4"/>
      <c r="F31" s="6"/>
      <c r="H31" s="10"/>
    </row>
    <row r="32" spans="1:14">
      <c r="A32" s="4"/>
      <c r="B32" s="4"/>
      <c r="C32" s="4"/>
      <c r="D32" s="4"/>
      <c r="E32" s="4"/>
      <c r="F32" s="6"/>
      <c r="H32" s="10"/>
      <c r="I32" s="10"/>
      <c r="K32" s="11"/>
      <c r="L32" s="11"/>
      <c r="M32" s="11"/>
    </row>
    <row r="33" spans="1:15">
      <c r="A33" s="4"/>
      <c r="B33" s="4"/>
      <c r="C33" s="4"/>
      <c r="D33" s="4"/>
      <c r="E33" s="4"/>
      <c r="F33" s="6"/>
      <c r="H33" s="10"/>
    </row>
    <row r="34" spans="1:15">
      <c r="A34" s="4"/>
      <c r="B34" s="4"/>
      <c r="C34" s="4"/>
      <c r="D34" s="4"/>
      <c r="E34" s="4"/>
      <c r="F34" s="6"/>
      <c r="H34" s="10"/>
    </row>
    <row r="35" spans="1:15" ht="21">
      <c r="A35" s="15" t="s">
        <v>29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8" t="s">
        <v>30</v>
      </c>
      <c r="B36" s="8" t="s">
        <v>18</v>
      </c>
      <c r="C36" s="8" t="s">
        <v>29</v>
      </c>
      <c r="D36" s="4"/>
      <c r="E36" s="8" t="s">
        <v>19</v>
      </c>
      <c r="F36" s="9">
        <v>19.89</v>
      </c>
      <c r="H36" s="10">
        <f>LOG(1.98^F36, 2)</f>
        <v>19.601603558764161</v>
      </c>
      <c r="I36" s="10">
        <f>AVERAGE(H36:H38)</f>
        <v>19.496483512864973</v>
      </c>
      <c r="J36">
        <f>STDEV(H36:H38)</f>
        <v>0.18207326039136584</v>
      </c>
      <c r="K36" s="11">
        <f>I36-I17</f>
        <v>-4.065176583317367</v>
      </c>
      <c r="O36" s="10">
        <f>H36-I17</f>
        <v>-3.9600565374181791</v>
      </c>
    </row>
    <row r="37" spans="1:15">
      <c r="A37" s="8" t="s">
        <v>31</v>
      </c>
      <c r="B37" s="8" t="s">
        <v>18</v>
      </c>
      <c r="C37" s="8" t="s">
        <v>29</v>
      </c>
      <c r="D37" s="4"/>
      <c r="E37" s="8" t="s">
        <v>19</v>
      </c>
      <c r="F37" s="9">
        <v>19.89</v>
      </c>
      <c r="H37" s="10">
        <f t="shared" ref="H37:H44" si="1">LOG(1.98^F37, 2)</f>
        <v>19.601603558764161</v>
      </c>
      <c r="K37" s="11"/>
      <c r="O37" s="10">
        <f>H37-I17</f>
        <v>-3.9600565374181791</v>
      </c>
    </row>
    <row r="38" spans="1:15">
      <c r="A38" s="8" t="s">
        <v>32</v>
      </c>
      <c r="B38" s="8" t="s">
        <v>18</v>
      </c>
      <c r="C38" s="8" t="s">
        <v>29</v>
      </c>
      <c r="D38" s="4"/>
      <c r="E38" s="8" t="s">
        <v>19</v>
      </c>
      <c r="F38" s="9">
        <v>19.57</v>
      </c>
      <c r="H38" s="10">
        <f t="shared" si="1"/>
        <v>19.286243421066597</v>
      </c>
      <c r="K38" s="11"/>
      <c r="O38" s="10">
        <f>H38-I17</f>
        <v>-4.2754166751157427</v>
      </c>
    </row>
    <row r="39" spans="1:15">
      <c r="A39" s="8" t="s">
        <v>33</v>
      </c>
      <c r="B39" s="8" t="s">
        <v>18</v>
      </c>
      <c r="C39" s="8" t="s">
        <v>29</v>
      </c>
      <c r="D39" s="4"/>
      <c r="E39" s="8" t="s">
        <v>41</v>
      </c>
      <c r="F39" s="9">
        <v>26.06</v>
      </c>
      <c r="H39" s="10">
        <f t="shared" si="1"/>
        <v>25.6821412137453</v>
      </c>
      <c r="I39" s="10">
        <f>AVERAGE(H39:H41)</f>
        <v>25.74784124243229</v>
      </c>
      <c r="J39">
        <f>STDEV(H39:H41)</f>
        <v>0.11379578774460392</v>
      </c>
      <c r="K39" s="11">
        <f>H39-I20</f>
        <v>-2.0694521682785272</v>
      </c>
      <c r="L39" s="11">
        <f>K39-K36</f>
        <v>1.9957244150388398</v>
      </c>
      <c r="M39" s="11">
        <f>2^-L39</f>
        <v>0.25074200137340558</v>
      </c>
    </row>
    <row r="40" spans="1:15">
      <c r="A40" s="8" t="s">
        <v>34</v>
      </c>
      <c r="B40" s="8" t="s">
        <v>18</v>
      </c>
      <c r="C40" s="8" t="s">
        <v>29</v>
      </c>
      <c r="D40" s="4"/>
      <c r="E40" s="8" t="s">
        <v>41</v>
      </c>
      <c r="F40" s="9">
        <v>26.26</v>
      </c>
      <c r="H40" s="10">
        <f t="shared" si="1"/>
        <v>25.879241299806278</v>
      </c>
      <c r="K40" s="11">
        <f>H40-I20</f>
        <v>-1.8723520822175495</v>
      </c>
      <c r="L40" s="11">
        <f>K40-K36</f>
        <v>2.1928245010998175</v>
      </c>
      <c r="M40" s="11">
        <f t="shared" ref="M40:M44" si="2">2^-L40</f>
        <v>0.21872279648570708</v>
      </c>
    </row>
    <row r="41" spans="1:15">
      <c r="A41" s="8" t="s">
        <v>35</v>
      </c>
      <c r="B41" s="8" t="s">
        <v>18</v>
      </c>
      <c r="C41" s="8" t="s">
        <v>29</v>
      </c>
      <c r="D41" s="4"/>
      <c r="E41" s="8" t="s">
        <v>41</v>
      </c>
      <c r="F41" s="9">
        <v>26.06</v>
      </c>
      <c r="H41" s="10">
        <f t="shared" si="1"/>
        <v>25.6821412137453</v>
      </c>
      <c r="K41" s="11">
        <f>H41-I20</f>
        <v>-2.0694521682785272</v>
      </c>
      <c r="L41" s="11">
        <f>K41-K36</f>
        <v>1.9957244150388398</v>
      </c>
      <c r="M41" s="11">
        <f t="shared" si="2"/>
        <v>0.25074200137340558</v>
      </c>
    </row>
    <row r="42" spans="1:15">
      <c r="A42" s="8" t="s">
        <v>36</v>
      </c>
      <c r="B42" s="8" t="s">
        <v>18</v>
      </c>
      <c r="C42" s="8" t="s">
        <v>29</v>
      </c>
      <c r="D42" s="4"/>
      <c r="E42" s="8" t="s">
        <v>42</v>
      </c>
      <c r="F42" s="9">
        <v>22.07</v>
      </c>
      <c r="H42" s="10">
        <f t="shared" si="1"/>
        <v>21.749994496828808</v>
      </c>
      <c r="I42" s="10">
        <f>AVERAGE(H42:H44)</f>
        <v>21.792699515475352</v>
      </c>
      <c r="J42">
        <f>STDEV(H42:H44)</f>
        <v>3.7310444122988638E-2</v>
      </c>
      <c r="K42" s="11">
        <f>H42-I23</f>
        <v>-3.3795332632060742</v>
      </c>
      <c r="L42" s="11">
        <f>K42-K36</f>
        <v>0.68564332011129281</v>
      </c>
      <c r="M42" s="11">
        <f t="shared" si="2"/>
        <v>0.6217285264275989</v>
      </c>
    </row>
    <row r="43" spans="1:15">
      <c r="A43" s="8" t="s">
        <v>37</v>
      </c>
      <c r="B43" s="8" t="s">
        <v>18</v>
      </c>
      <c r="C43" s="8" t="s">
        <v>29</v>
      </c>
      <c r="D43" s="4"/>
      <c r="E43" s="8" t="s">
        <v>42</v>
      </c>
      <c r="F43" s="9">
        <v>22.14</v>
      </c>
      <c r="H43" s="10">
        <f t="shared" si="1"/>
        <v>21.818979526950152</v>
      </c>
      <c r="K43" s="11">
        <f>H43-I23</f>
        <v>-3.3105482330847309</v>
      </c>
      <c r="L43" s="11">
        <f>K43-K36</f>
        <v>0.75462835023263608</v>
      </c>
      <c r="M43" s="11">
        <f t="shared" si="2"/>
        <v>0.59269904981612143</v>
      </c>
    </row>
    <row r="44" spans="1:15">
      <c r="A44" s="8" t="s">
        <v>38</v>
      </c>
      <c r="B44" s="8" t="s">
        <v>18</v>
      </c>
      <c r="C44" s="8" t="s">
        <v>29</v>
      </c>
      <c r="D44" s="4"/>
      <c r="E44" s="8" t="s">
        <v>42</v>
      </c>
      <c r="F44" s="9">
        <v>22.13</v>
      </c>
      <c r="H44" s="10">
        <f t="shared" si="1"/>
        <v>21.809124522647103</v>
      </c>
      <c r="K44" s="11">
        <f>H44-I23</f>
        <v>-3.3204032373877794</v>
      </c>
      <c r="L44" s="11">
        <f>K44-K36</f>
        <v>0.74477334592958755</v>
      </c>
      <c r="M44" s="11">
        <f t="shared" si="2"/>
        <v>0.59676161816479356</v>
      </c>
    </row>
    <row r="45" spans="1:15">
      <c r="A45" s="8"/>
      <c r="B45" s="8"/>
      <c r="C45" s="8"/>
      <c r="D45" s="4"/>
      <c r="E45" s="8"/>
      <c r="F45" s="9"/>
      <c r="H45" s="10"/>
      <c r="I45" s="10"/>
      <c r="K45" s="11"/>
      <c r="L45" s="11"/>
      <c r="M45" s="11"/>
      <c r="N45" s="11"/>
    </row>
    <row r="46" spans="1:15">
      <c r="A46" s="8"/>
      <c r="B46" s="8"/>
      <c r="C46" s="8"/>
      <c r="D46" s="4"/>
      <c r="E46" s="8"/>
      <c r="F46" s="9"/>
      <c r="H46" s="10"/>
      <c r="K46" s="11"/>
      <c r="L46" s="11"/>
      <c r="M46" s="11"/>
    </row>
    <row r="47" spans="1:15">
      <c r="A47" s="8"/>
      <c r="B47" s="8"/>
      <c r="C47" s="8"/>
      <c r="D47" s="4"/>
      <c r="E47" s="8"/>
      <c r="F47" s="9"/>
      <c r="H47" s="10"/>
      <c r="K47" s="11"/>
      <c r="L47" s="11"/>
      <c r="M47" s="11"/>
    </row>
    <row r="48" spans="1:15">
      <c r="A48" s="4"/>
      <c r="B48" s="4"/>
      <c r="C48" s="4"/>
      <c r="D48" s="4"/>
      <c r="E48" s="4"/>
      <c r="F48" s="6"/>
      <c r="H48" s="10"/>
      <c r="I48" s="10"/>
      <c r="K48" s="11"/>
      <c r="L48" s="11"/>
      <c r="M48" s="11"/>
    </row>
    <row r="49" spans="1:15">
      <c r="A49" s="4"/>
      <c r="B49" s="4"/>
      <c r="C49" s="4"/>
      <c r="D49" s="4"/>
      <c r="E49" s="4"/>
      <c r="F49" s="6"/>
      <c r="H49" s="10"/>
    </row>
    <row r="50" spans="1:15">
      <c r="A50" s="4"/>
      <c r="B50" s="4"/>
      <c r="C50" s="4"/>
      <c r="D50" s="4"/>
      <c r="E50" s="4"/>
      <c r="F50" s="6"/>
      <c r="H50" s="10"/>
    </row>
    <row r="51" spans="1:15">
      <c r="A51" s="4"/>
      <c r="B51" s="4"/>
      <c r="C51" s="4"/>
      <c r="D51" s="4"/>
      <c r="E51" s="4"/>
      <c r="F51" s="6"/>
      <c r="H51" s="10"/>
      <c r="I51" s="10"/>
      <c r="K51" s="11"/>
      <c r="L51" s="11"/>
      <c r="M51" s="11"/>
    </row>
    <row r="52" spans="1:15">
      <c r="A52" s="4"/>
      <c r="B52" s="4"/>
      <c r="C52" s="4"/>
      <c r="D52" s="4"/>
      <c r="E52" s="4"/>
      <c r="F52" s="6"/>
      <c r="H52" s="10"/>
    </row>
    <row r="53" spans="1:15">
      <c r="A53" s="4"/>
      <c r="B53" s="4"/>
      <c r="C53" s="4"/>
      <c r="D53" s="4"/>
      <c r="E53" s="4"/>
      <c r="F53" s="6"/>
      <c r="H53" s="10"/>
    </row>
    <row r="54" spans="1:15" ht="21">
      <c r="A54" s="7"/>
      <c r="B54" s="7"/>
      <c r="C54" s="7"/>
      <c r="D54" s="7"/>
      <c r="E54" s="7"/>
      <c r="F54" s="7"/>
      <c r="G54" s="7"/>
      <c r="H54" s="10"/>
      <c r="I54" s="7"/>
      <c r="J54" s="7"/>
      <c r="K54" s="7"/>
      <c r="L54" s="7"/>
      <c r="M54" s="7"/>
      <c r="N54" s="7"/>
      <c r="O54" s="7"/>
    </row>
    <row r="55" spans="1:15">
      <c r="A55" s="8"/>
      <c r="B55" s="8"/>
      <c r="C55" s="8"/>
      <c r="D55" s="4"/>
      <c r="E55" s="8"/>
      <c r="F55" s="9"/>
      <c r="H55" s="10"/>
      <c r="I55" s="10"/>
      <c r="K55" s="11"/>
      <c r="O55" s="10"/>
    </row>
    <row r="56" spans="1:15">
      <c r="A56" s="8"/>
      <c r="B56" s="8"/>
      <c r="C56" s="8"/>
      <c r="D56" s="4"/>
      <c r="E56" s="8"/>
      <c r="F56" s="9"/>
      <c r="H56" s="10"/>
      <c r="O56" s="10"/>
    </row>
    <row r="57" spans="1:15">
      <c r="A57" s="8"/>
      <c r="B57" s="8"/>
      <c r="C57" s="8"/>
      <c r="D57" s="4"/>
      <c r="E57" s="8"/>
      <c r="F57" s="9"/>
      <c r="H57" s="10"/>
      <c r="O57" s="10"/>
    </row>
    <row r="58" spans="1:15">
      <c r="A58" s="8"/>
      <c r="B58" s="8"/>
      <c r="C58" s="8"/>
      <c r="D58" s="4"/>
      <c r="E58" s="8"/>
      <c r="F58" s="9"/>
      <c r="H58" s="10"/>
      <c r="I58" s="10"/>
      <c r="K58" s="11"/>
      <c r="L58" s="11"/>
      <c r="M58" s="11"/>
    </row>
    <row r="59" spans="1:15">
      <c r="A59" s="8"/>
      <c r="B59" s="8"/>
      <c r="C59" s="8"/>
      <c r="D59" s="4"/>
      <c r="E59" s="8"/>
      <c r="F59" s="9"/>
      <c r="H59" s="10"/>
      <c r="K59" s="11"/>
      <c r="L59" s="11"/>
      <c r="M59" s="11"/>
    </row>
    <row r="60" spans="1:15">
      <c r="A60" s="8"/>
      <c r="B60" s="8"/>
      <c r="C60" s="8"/>
      <c r="D60" s="4"/>
      <c r="E60" s="8"/>
      <c r="F60" s="9"/>
      <c r="H60" s="10"/>
      <c r="K60" s="11"/>
      <c r="L60" s="11"/>
      <c r="M60" s="11"/>
    </row>
    <row r="61" spans="1:15">
      <c r="A61" s="8"/>
      <c r="B61" s="8"/>
      <c r="C61" s="8"/>
      <c r="D61" s="4"/>
      <c r="E61" s="8"/>
      <c r="F61" s="9"/>
      <c r="H61" s="10"/>
      <c r="I61" s="10"/>
      <c r="K61" s="11"/>
      <c r="L61" s="11"/>
      <c r="M61" s="11"/>
    </row>
    <row r="62" spans="1:15">
      <c r="A62" s="8"/>
      <c r="B62" s="8"/>
      <c r="C62" s="8"/>
      <c r="D62" s="4"/>
      <c r="E62" s="8"/>
      <c r="F62" s="9"/>
      <c r="H62" s="10"/>
      <c r="K62" s="11"/>
      <c r="L62" s="11"/>
      <c r="M62" s="11"/>
    </row>
    <row r="63" spans="1:15">
      <c r="A63" s="8"/>
      <c r="B63" s="8"/>
      <c r="C63" s="8"/>
      <c r="D63" s="4"/>
      <c r="E63" s="8"/>
      <c r="F63" s="9"/>
      <c r="H63" s="10"/>
      <c r="K63" s="11"/>
      <c r="L63" s="11"/>
      <c r="M63" s="11"/>
    </row>
    <row r="64" spans="1:15">
      <c r="A64" s="8"/>
      <c r="B64" s="8"/>
      <c r="C64" s="8"/>
      <c r="D64" s="4"/>
      <c r="E64" s="8"/>
      <c r="F64" s="9"/>
      <c r="H64" s="10"/>
      <c r="I64" s="10"/>
      <c r="K64" s="11"/>
      <c r="L64" s="11"/>
      <c r="M64" s="11"/>
      <c r="N64" s="11"/>
    </row>
    <row r="65" spans="1:15">
      <c r="A65" s="8"/>
      <c r="B65" s="8"/>
      <c r="C65" s="8"/>
      <c r="D65" s="4"/>
      <c r="E65" s="8"/>
      <c r="F65" s="9"/>
      <c r="H65" s="10"/>
      <c r="K65" s="11"/>
      <c r="L65" s="11"/>
      <c r="M65" s="11"/>
    </row>
    <row r="66" spans="1:15">
      <c r="A66" s="8"/>
      <c r="B66" s="8"/>
      <c r="C66" s="8"/>
      <c r="D66" s="4"/>
      <c r="E66" s="8"/>
      <c r="F66" s="9"/>
      <c r="H66" s="10"/>
      <c r="K66" s="11"/>
      <c r="L66" s="11"/>
      <c r="M66" s="11"/>
    </row>
    <row r="67" spans="1:15">
      <c r="A67" s="4"/>
      <c r="B67" s="4"/>
      <c r="C67" s="4"/>
      <c r="D67" s="4"/>
      <c r="E67" s="4"/>
      <c r="F67" s="6"/>
      <c r="H67" s="10"/>
      <c r="I67" s="10"/>
      <c r="K67" s="11"/>
      <c r="L67" s="11"/>
      <c r="M67" s="11"/>
    </row>
    <row r="68" spans="1:15">
      <c r="A68" s="4"/>
      <c r="B68" s="4"/>
      <c r="C68" s="4"/>
      <c r="D68" s="4"/>
      <c r="E68" s="4"/>
      <c r="F68" s="6"/>
      <c r="H68" s="10"/>
    </row>
    <row r="69" spans="1:15">
      <c r="A69" s="4"/>
      <c r="B69" s="4"/>
      <c r="C69" s="4"/>
      <c r="D69" s="4"/>
      <c r="E69" s="4"/>
      <c r="F69" s="6"/>
      <c r="H69" s="10"/>
    </row>
    <row r="70" spans="1:15">
      <c r="A70" s="4"/>
      <c r="B70" s="4"/>
      <c r="C70" s="4"/>
      <c r="D70" s="4"/>
      <c r="E70" s="4"/>
      <c r="F70" s="6"/>
      <c r="H70" s="10"/>
      <c r="I70" s="10"/>
      <c r="K70" s="11"/>
      <c r="L70" s="11"/>
      <c r="M70" s="11"/>
    </row>
    <row r="71" spans="1:15">
      <c r="A71" s="4"/>
      <c r="B71" s="4"/>
      <c r="C71" s="4"/>
      <c r="D71" s="4"/>
      <c r="E71" s="4"/>
      <c r="F71" s="6"/>
      <c r="H71" s="10"/>
    </row>
    <row r="72" spans="1:15">
      <c r="A72" s="4"/>
      <c r="B72" s="4"/>
      <c r="C72" s="4"/>
      <c r="D72" s="4"/>
      <c r="E72" s="4"/>
      <c r="F72" s="6"/>
      <c r="H72" s="10"/>
    </row>
    <row r="73" spans="1:15" ht="21">
      <c r="A73" s="7"/>
      <c r="B73" s="7"/>
      <c r="C73" s="7"/>
      <c r="D73" s="7"/>
      <c r="E73" s="7"/>
      <c r="F73" s="7"/>
      <c r="G73" s="7"/>
      <c r="H73" s="10"/>
      <c r="I73" s="7"/>
      <c r="J73" s="7"/>
      <c r="K73" s="7"/>
      <c r="L73" s="7"/>
      <c r="M73" s="7"/>
      <c r="N73" s="7"/>
      <c r="O73" s="7"/>
    </row>
    <row r="74" spans="1:15">
      <c r="A74" s="8"/>
      <c r="B74" s="8"/>
      <c r="C74" s="8"/>
      <c r="D74" s="4"/>
      <c r="E74" s="8"/>
      <c r="F74" s="9"/>
      <c r="H74" s="9"/>
      <c r="I74" s="10"/>
      <c r="K74" s="11"/>
    </row>
    <row r="75" spans="1:15">
      <c r="A75" s="8"/>
      <c r="B75" s="8"/>
      <c r="C75" s="8"/>
      <c r="D75" s="4"/>
      <c r="E75" s="8"/>
      <c r="F75" s="9"/>
      <c r="H75" s="9"/>
    </row>
    <row r="76" spans="1:15">
      <c r="A76" s="8"/>
      <c r="B76" s="8"/>
      <c r="C76" s="8"/>
      <c r="D76" s="4"/>
      <c r="E76" s="8"/>
      <c r="F76" s="9"/>
      <c r="H76" s="9"/>
    </row>
    <row r="77" spans="1:15">
      <c r="A77" s="8"/>
      <c r="B77" s="8"/>
      <c r="C77" s="8"/>
      <c r="D77" s="4"/>
      <c r="E77" s="8"/>
      <c r="F77" s="9"/>
      <c r="H77" s="9"/>
      <c r="I77" s="10"/>
      <c r="K77" s="11"/>
      <c r="L77" s="11"/>
      <c r="M77" s="11"/>
    </row>
    <row r="78" spans="1:15">
      <c r="A78" s="8"/>
      <c r="B78" s="8"/>
      <c r="C78" s="8"/>
      <c r="D78" s="4"/>
      <c r="E78" s="8"/>
      <c r="F78" s="9"/>
      <c r="H78" s="9"/>
      <c r="K78" s="11"/>
      <c r="L78" s="11"/>
      <c r="M78" s="11"/>
    </row>
    <row r="79" spans="1:15">
      <c r="A79" s="8"/>
      <c r="B79" s="8"/>
      <c r="C79" s="8"/>
      <c r="D79" s="4"/>
      <c r="E79" s="8"/>
      <c r="F79" s="9"/>
      <c r="H79" s="9"/>
      <c r="K79" s="11"/>
      <c r="L79" s="11"/>
      <c r="M79" s="11"/>
    </row>
    <row r="80" spans="1:15">
      <c r="A80" s="8"/>
      <c r="B80" s="8"/>
      <c r="C80" s="8"/>
      <c r="D80" s="4"/>
      <c r="E80" s="8"/>
      <c r="F80" s="9"/>
      <c r="H80" s="10"/>
      <c r="I80" s="10"/>
      <c r="K80" s="11"/>
      <c r="L80" s="11"/>
      <c r="M80" s="11"/>
    </row>
    <row r="81" spans="1:14">
      <c r="A81" s="8"/>
      <c r="B81" s="8"/>
      <c r="C81" s="8"/>
      <c r="D81" s="4"/>
      <c r="E81" s="8"/>
      <c r="F81" s="9"/>
      <c r="H81" s="10"/>
      <c r="K81" s="11"/>
    </row>
    <row r="82" spans="1:14">
      <c r="A82" s="8"/>
      <c r="B82" s="8"/>
      <c r="C82" s="8"/>
      <c r="D82" s="4"/>
      <c r="E82" s="8"/>
      <c r="F82" s="9"/>
      <c r="H82" s="10"/>
      <c r="K82" s="11"/>
    </row>
    <row r="83" spans="1:14">
      <c r="A83" s="8"/>
      <c r="B83" s="8"/>
      <c r="C83" s="8"/>
      <c r="D83" s="4"/>
      <c r="E83" s="8"/>
      <c r="F83" s="9"/>
      <c r="H83" s="9"/>
      <c r="I83" s="10"/>
      <c r="K83" s="11"/>
      <c r="L83" s="11"/>
      <c r="M83" s="11"/>
      <c r="N83" s="11"/>
    </row>
    <row r="84" spans="1:14">
      <c r="A84" s="8"/>
      <c r="B84" s="8"/>
      <c r="C84" s="8"/>
      <c r="D84" s="4"/>
      <c r="E84" s="8"/>
      <c r="F84" s="9"/>
      <c r="H84" s="9"/>
      <c r="K84" s="11"/>
      <c r="L84" s="11"/>
      <c r="M84" s="11"/>
    </row>
    <row r="85" spans="1:14">
      <c r="A85" s="8"/>
      <c r="B85" s="8"/>
      <c r="C85" s="8"/>
      <c r="D85" s="4"/>
      <c r="E85" s="8"/>
      <c r="F85" s="9"/>
      <c r="H85" s="9"/>
      <c r="K85" s="11"/>
      <c r="L85" s="11"/>
      <c r="M85" s="11"/>
    </row>
    <row r="86" spans="1:14">
      <c r="A86" s="4"/>
      <c r="B86" s="4"/>
      <c r="C86" s="4"/>
      <c r="D86" s="4"/>
      <c r="E86" s="4"/>
      <c r="F86" s="6"/>
      <c r="H86" s="10"/>
      <c r="I86" s="10"/>
    </row>
    <row r="87" spans="1:14">
      <c r="A87" s="4"/>
      <c r="B87" s="4"/>
      <c r="C87" s="4"/>
      <c r="D87" s="4"/>
      <c r="E87" s="4"/>
      <c r="F87" s="6"/>
      <c r="H87" s="10"/>
    </row>
    <row r="88" spans="1:14">
      <c r="A88" s="4"/>
      <c r="B88" s="4"/>
      <c r="C88" s="4"/>
      <c r="D88" s="4"/>
      <c r="E88" s="4"/>
      <c r="F88" s="6"/>
      <c r="H88" s="10"/>
    </row>
    <row r="89" spans="1:14">
      <c r="A89" s="4"/>
      <c r="B89" s="4"/>
      <c r="C89" s="4"/>
      <c r="D89" s="4"/>
      <c r="E89" s="4"/>
      <c r="F89" s="6"/>
      <c r="H89" s="10"/>
      <c r="I89" s="10"/>
    </row>
    <row r="90" spans="1:14">
      <c r="A90" s="4"/>
      <c r="B90" s="4"/>
      <c r="C90" s="4"/>
      <c r="D90" s="4"/>
      <c r="E90" s="4"/>
      <c r="F90" s="6"/>
      <c r="H90" s="10"/>
    </row>
    <row r="91" spans="1:14">
      <c r="A91" s="4"/>
      <c r="B91" s="4"/>
      <c r="C91" s="4"/>
      <c r="D91" s="4"/>
      <c r="E91" s="4"/>
      <c r="F91" s="6"/>
      <c r="H91" s="10"/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2A28-C715-45A1-BC68-C9DB941301ED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C6ED-73C8-497E-B4EC-175987F91022}">
  <dimension ref="A1:Q115"/>
  <sheetViews>
    <sheetView topLeftCell="A47" workbookViewId="0">
      <selection activeCell="B45" sqref="B45"/>
    </sheetView>
  </sheetViews>
  <sheetFormatPr defaultColWidth="8.85546875" defaultRowHeight="15"/>
  <cols>
    <col min="1" max="1" width="22.28515625" customWidth="1"/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A3" s="4"/>
      <c r="B3" s="4"/>
      <c r="C3" s="4"/>
      <c r="D3" s="4"/>
      <c r="E3" s="4"/>
      <c r="F3" s="5"/>
      <c r="G3" s="6"/>
      <c r="J3" s="6"/>
    </row>
    <row r="4" spans="1:15">
      <c r="A4" s="4"/>
      <c r="B4" s="4"/>
      <c r="C4" s="4"/>
      <c r="D4" s="4"/>
      <c r="E4" s="4"/>
      <c r="F4" s="5"/>
      <c r="G4" s="6"/>
      <c r="J4" s="6"/>
    </row>
    <row r="5" spans="1:15">
      <c r="A5" s="4"/>
      <c r="B5" s="4"/>
      <c r="C5" s="4"/>
      <c r="D5" s="4"/>
      <c r="E5" s="4"/>
      <c r="F5" s="5"/>
      <c r="G5" s="6"/>
      <c r="J5" s="6"/>
    </row>
    <row r="6" spans="1:15">
      <c r="A6" s="4"/>
      <c r="B6" s="4"/>
      <c r="C6" s="4"/>
      <c r="D6" s="4"/>
      <c r="E6" s="4"/>
      <c r="F6" s="5"/>
      <c r="G6" s="6"/>
      <c r="J6" s="6"/>
    </row>
    <row r="7" spans="1:15">
      <c r="A7" s="4"/>
      <c r="B7" s="4"/>
      <c r="C7" s="4"/>
      <c r="D7" s="4"/>
      <c r="E7" s="4"/>
      <c r="F7" s="5"/>
      <c r="G7" s="6"/>
      <c r="J7" s="6"/>
    </row>
    <row r="8" spans="1:15">
      <c r="A8" s="4"/>
      <c r="B8" s="4"/>
      <c r="C8" s="4"/>
      <c r="D8" s="4"/>
      <c r="E8" s="4"/>
      <c r="F8" s="5"/>
      <c r="G8" s="6"/>
      <c r="J8" s="6"/>
    </row>
    <row r="9" spans="1:15">
      <c r="A9" s="4"/>
      <c r="B9" s="4"/>
      <c r="C9" s="4"/>
      <c r="D9" s="4"/>
      <c r="E9" s="4"/>
      <c r="F9" s="5"/>
      <c r="G9" s="6"/>
      <c r="J9" s="6"/>
    </row>
    <row r="10" spans="1:15">
      <c r="A10" s="4"/>
      <c r="B10" s="4"/>
      <c r="C10" s="4"/>
      <c r="D10" s="4"/>
      <c r="E10" s="4"/>
      <c r="F10" s="5"/>
      <c r="G10" s="6"/>
      <c r="J10" s="6"/>
    </row>
    <row r="11" spans="1:15">
      <c r="A11" s="4"/>
      <c r="B11" s="4"/>
      <c r="C11" s="4"/>
      <c r="D11" s="4"/>
      <c r="E11" s="4"/>
      <c r="F11" s="5"/>
      <c r="G11" s="6"/>
      <c r="J11" s="6"/>
    </row>
    <row r="12" spans="1:15">
      <c r="A12" s="4"/>
      <c r="B12" s="4"/>
      <c r="C12" s="4"/>
      <c r="D12" s="4"/>
      <c r="E12" s="4"/>
      <c r="F12" s="5"/>
      <c r="G12" s="6"/>
      <c r="J12" s="6"/>
    </row>
    <row r="13" spans="1:15">
      <c r="A13" s="4"/>
      <c r="B13" s="4"/>
      <c r="C13" s="4"/>
      <c r="D13" s="4"/>
      <c r="E13" s="4"/>
      <c r="F13" s="5"/>
      <c r="G13" s="6"/>
      <c r="J13" s="6"/>
    </row>
    <row r="14" spans="1:15">
      <c r="A14" s="4"/>
      <c r="B14" s="4"/>
      <c r="C14" s="4"/>
      <c r="D14" s="4"/>
      <c r="E14" s="4"/>
      <c r="F14" s="5"/>
      <c r="G14" s="6"/>
      <c r="J14" s="6"/>
    </row>
    <row r="15" spans="1:15" ht="23.25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2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>
      <c r="A17" s="8" t="s">
        <v>17</v>
      </c>
      <c r="B17" s="8" t="s">
        <v>18</v>
      </c>
      <c r="C17" s="8" t="s">
        <v>16</v>
      </c>
      <c r="D17" s="4"/>
      <c r="E17" s="8" t="s">
        <v>19</v>
      </c>
      <c r="F17" s="12">
        <v>27.608607797555699</v>
      </c>
      <c r="G17">
        <v>2.0099999999999998</v>
      </c>
      <c r="H17" s="10">
        <f>LOG($G$17^F17,2)</f>
        <v>27.807265573731122</v>
      </c>
      <c r="I17" s="10">
        <f>AVERAGE(H17:H19)</f>
        <v>27.677053156664289</v>
      </c>
      <c r="J17">
        <f>STDEV(H17:H19)</f>
        <v>0.13620584128970581</v>
      </c>
      <c r="K17" s="11"/>
    </row>
    <row r="18" spans="1:15">
      <c r="A18" s="8" t="s">
        <v>20</v>
      </c>
      <c r="B18" s="8" t="s">
        <v>18</v>
      </c>
      <c r="C18" s="8" t="s">
        <v>16</v>
      </c>
      <c r="D18" s="4"/>
      <c r="E18" s="8" t="s">
        <v>19</v>
      </c>
      <c r="F18" s="12">
        <v>27.490529744834699</v>
      </c>
      <c r="H18" s="10">
        <f t="shared" ref="H18:H31" si="0">LOG($G$17^F18,2)</f>
        <v>27.688337890215962</v>
      </c>
    </row>
    <row r="19" spans="1:15">
      <c r="A19" s="8" t="s">
        <v>21</v>
      </c>
      <c r="B19" s="8" t="s">
        <v>18</v>
      </c>
      <c r="C19" s="8" t="s">
        <v>16</v>
      </c>
      <c r="D19" s="4"/>
      <c r="E19" s="8" t="s">
        <v>19</v>
      </c>
      <c r="F19" s="12">
        <v>27.338839349119901</v>
      </c>
      <c r="H19" s="10">
        <f t="shared" si="0"/>
        <v>27.535556006045791</v>
      </c>
    </row>
    <row r="20" spans="1:15">
      <c r="A20" s="8" t="s">
        <v>22</v>
      </c>
      <c r="B20" s="8" t="s">
        <v>18</v>
      </c>
      <c r="C20" s="8" t="s">
        <v>16</v>
      </c>
      <c r="D20" s="4"/>
      <c r="E20" s="8" t="s">
        <v>23</v>
      </c>
      <c r="F20" s="12">
        <v>27.182190964713399</v>
      </c>
      <c r="H20" s="10">
        <f t="shared" si="0"/>
        <v>27.377780457969333</v>
      </c>
      <c r="I20" s="10">
        <f>AVERAGE(H20:H22)</f>
        <v>27.386178683108284</v>
      </c>
      <c r="J20">
        <f>STDEV(H20:H22)</f>
        <v>2.0833573568213085E-2</v>
      </c>
      <c r="K20" s="11"/>
      <c r="L20" s="10">
        <f>I20-I17</f>
        <v>-0.2908744735560056</v>
      </c>
      <c r="M20" s="10">
        <f>2^L20</f>
        <v>0.81740644654023564</v>
      </c>
    </row>
    <row r="21" spans="1:15">
      <c r="A21" s="8" t="s">
        <v>24</v>
      </c>
      <c r="B21" s="8" t="s">
        <v>18</v>
      </c>
      <c r="C21" s="8" t="s">
        <v>16</v>
      </c>
      <c r="D21" s="4"/>
      <c r="E21" s="8" t="s">
        <v>23</v>
      </c>
      <c r="F21" s="12">
        <v>27.214081643973099</v>
      </c>
      <c r="H21" s="10">
        <f t="shared" si="0"/>
        <v>27.409900606656425</v>
      </c>
    </row>
    <row r="22" spans="1:15">
      <c r="A22" s="8" t="s">
        <v>25</v>
      </c>
      <c r="B22" s="8" t="s">
        <v>18</v>
      </c>
      <c r="C22" s="8" t="s">
        <v>16</v>
      </c>
      <c r="D22" s="4"/>
      <c r="E22" s="8" t="s">
        <v>23</v>
      </c>
      <c r="F22" s="12">
        <v>27.175314967689399</v>
      </c>
      <c r="H22" s="10">
        <f t="shared" si="0"/>
        <v>27.37085498469909</v>
      </c>
    </row>
    <row r="23" spans="1:15">
      <c r="A23" s="8"/>
      <c r="B23" s="8"/>
      <c r="C23" s="8"/>
      <c r="D23" s="4"/>
      <c r="E23" s="8" t="s">
        <v>43</v>
      </c>
      <c r="F23" s="12">
        <v>30.4413348996313</v>
      </c>
      <c r="H23" s="10">
        <f>LOG($G$17^F23,2)</f>
        <v>30.660375567647431</v>
      </c>
      <c r="I23" s="10">
        <f>AVERAGE(H23:H25)</f>
        <v>30.921741450501102</v>
      </c>
      <c r="J23">
        <f>STDEV(H23:H25)</f>
        <v>0.33331504128293554</v>
      </c>
      <c r="K23" s="11"/>
      <c r="L23" s="10"/>
      <c r="M23" s="10"/>
    </row>
    <row r="24" spans="1:15">
      <c r="A24" s="8"/>
      <c r="B24" s="8"/>
      <c r="C24" s="8"/>
      <c r="D24" s="4"/>
      <c r="E24" s="8" t="s">
        <v>44</v>
      </c>
      <c r="F24" s="12">
        <v>30.5876579658695</v>
      </c>
      <c r="H24" s="10">
        <f t="shared" si="0"/>
        <v>30.807751501714218</v>
      </c>
    </row>
    <row r="25" spans="1:15">
      <c r="A25" s="8"/>
      <c r="B25" s="8"/>
      <c r="C25" s="8"/>
      <c r="D25" s="4"/>
      <c r="E25" s="8" t="s">
        <v>44</v>
      </c>
      <c r="F25" s="12">
        <v>31.073507813039399</v>
      </c>
      <c r="H25" s="10">
        <f t="shared" si="0"/>
        <v>31.29709728214166</v>
      </c>
    </row>
    <row r="26" spans="1:15">
      <c r="A26" s="8"/>
      <c r="B26" s="8"/>
      <c r="C26" s="8"/>
      <c r="D26" s="4"/>
      <c r="E26" s="8" t="s">
        <v>45</v>
      </c>
      <c r="F26" s="12">
        <v>29.083369856998299</v>
      </c>
      <c r="H26" s="10">
        <f>LOG($G$17^F26,2)</f>
        <v>29.292639285643308</v>
      </c>
      <c r="I26" s="10">
        <f>AVERAGE(H26:H28)</f>
        <v>29.286720801928809</v>
      </c>
      <c r="J26">
        <f>STDEV(H26:H28)</f>
        <v>0.10705350560428088</v>
      </c>
      <c r="K26" s="11"/>
      <c r="L26" s="11"/>
      <c r="M26" s="11"/>
      <c r="N26" s="11"/>
      <c r="O26" s="9"/>
    </row>
    <row r="27" spans="1:15">
      <c r="A27" s="8"/>
      <c r="B27" s="8"/>
      <c r="C27" s="8"/>
      <c r="D27" s="4"/>
      <c r="E27" s="8" t="s">
        <v>45</v>
      </c>
      <c r="F27" s="12">
        <v>28.9683887448757</v>
      </c>
      <c r="H27" s="10">
        <f t="shared" si="0"/>
        <v>29.176830826766974</v>
      </c>
      <c r="O27" s="9"/>
    </row>
    <row r="28" spans="1:15">
      <c r="A28" s="8"/>
      <c r="B28" s="8"/>
      <c r="C28" s="8"/>
      <c r="D28" s="4"/>
      <c r="E28" s="8" t="s">
        <v>45</v>
      </c>
      <c r="F28" s="12">
        <v>29.180722364625801</v>
      </c>
      <c r="H28" s="10">
        <f t="shared" si="0"/>
        <v>29.390692293376148</v>
      </c>
      <c r="O28" s="9"/>
    </row>
    <row r="29" spans="1:15">
      <c r="A29" s="4"/>
      <c r="B29" s="4"/>
      <c r="C29" s="4"/>
      <c r="D29" s="4"/>
      <c r="E29" s="13" t="s">
        <v>46</v>
      </c>
      <c r="F29" s="12">
        <v>23.7183947064592</v>
      </c>
      <c r="H29" s="10">
        <f t="shared" si="0"/>
        <v>23.889060448874989</v>
      </c>
      <c r="I29" s="10">
        <f>AVERAGE(H29:H31)</f>
        <v>23.917117245935675</v>
      </c>
      <c r="J29">
        <f>STDEV(H29:H31)</f>
        <v>0.12416630144469841</v>
      </c>
      <c r="K29" s="11"/>
      <c r="L29" s="11"/>
      <c r="M29" s="11"/>
      <c r="O29" s="9"/>
    </row>
    <row r="30" spans="1:15">
      <c r="A30" s="4"/>
      <c r="B30" s="4"/>
      <c r="C30" s="4"/>
      <c r="D30" s="4"/>
      <c r="E30" s="13" t="s">
        <v>46</v>
      </c>
      <c r="F30" s="12">
        <v>23.639283460183599</v>
      </c>
      <c r="H30" s="10">
        <f t="shared" si="0"/>
        <v>23.80937995751572</v>
      </c>
      <c r="O30" s="9"/>
    </row>
    <row r="31" spans="1:15">
      <c r="A31" s="4"/>
      <c r="B31" s="4"/>
      <c r="C31" s="4"/>
      <c r="D31" s="4"/>
      <c r="E31" s="13" t="s">
        <v>46</v>
      </c>
      <c r="F31" s="12">
        <v>23.881075022557599</v>
      </c>
      <c r="H31" s="10">
        <f t="shared" si="0"/>
        <v>24.052911331416311</v>
      </c>
      <c r="O31" s="9"/>
    </row>
    <row r="32" spans="1:15">
      <c r="A32" s="4"/>
      <c r="B32" s="4"/>
      <c r="C32" s="4"/>
      <c r="D32" s="4"/>
      <c r="E32" s="4"/>
      <c r="F32" s="6"/>
      <c r="H32" s="10"/>
      <c r="I32" s="10"/>
      <c r="K32" s="11"/>
      <c r="L32" s="11"/>
      <c r="M32" s="11"/>
    </row>
    <row r="33" spans="1:15">
      <c r="A33" s="4"/>
      <c r="B33" s="4"/>
      <c r="C33" s="4"/>
      <c r="D33" s="4"/>
      <c r="E33" s="4"/>
      <c r="F33" s="6"/>
      <c r="H33" s="10"/>
    </row>
    <row r="34" spans="1:15">
      <c r="A34" s="4"/>
      <c r="B34" s="4"/>
      <c r="C34" s="4"/>
      <c r="D34" s="4"/>
      <c r="E34" s="4"/>
      <c r="F34" s="6"/>
      <c r="H34" s="10"/>
    </row>
    <row r="35" spans="1:15" ht="21">
      <c r="A35" s="15" t="s">
        <v>29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8" t="s">
        <v>30</v>
      </c>
      <c r="B36" s="8" t="s">
        <v>18</v>
      </c>
      <c r="C36" s="8" t="s">
        <v>29</v>
      </c>
      <c r="D36" s="4"/>
      <c r="E36" s="8" t="s">
        <v>19</v>
      </c>
      <c r="F36" s="12">
        <v>25.465808804093601</v>
      </c>
      <c r="H36" s="10">
        <f>LOG(1.98^F36, 2)</f>
        <v>25.096565534496172</v>
      </c>
      <c r="I36" s="10">
        <f>AVERAGE(H36:H37)</f>
        <v>24.982866253145772</v>
      </c>
      <c r="J36">
        <f>STDEV(H36:H38)</f>
        <v>0.18733649918196435</v>
      </c>
      <c r="K36" s="11">
        <f>I36-I17</f>
        <v>-2.6941869035185171</v>
      </c>
      <c r="O36" s="10">
        <f>H36-I17</f>
        <v>-2.5804876221681177</v>
      </c>
    </row>
    <row r="37" spans="1:15">
      <c r="A37" s="8" t="s">
        <v>31</v>
      </c>
      <c r="B37" s="8" t="s">
        <v>18</v>
      </c>
      <c r="C37" s="8" t="s">
        <v>29</v>
      </c>
      <c r="D37" s="4"/>
      <c r="E37" s="8" t="s">
        <v>19</v>
      </c>
      <c r="F37" s="12">
        <v>25.235064548984099</v>
      </c>
      <c r="H37" s="10">
        <f t="shared" ref="H37:H85" si="1">LOG(1.98^F37, 2)</f>
        <v>24.869166971795376</v>
      </c>
      <c r="K37" s="11"/>
      <c r="O37" s="10">
        <f>H37-I17</f>
        <v>-2.8078861848689129</v>
      </c>
    </row>
    <row r="38" spans="1:15">
      <c r="A38" s="8" t="s">
        <v>32</v>
      </c>
      <c r="B38" s="8" t="s">
        <v>18</v>
      </c>
      <c r="C38" s="8" t="s">
        <v>29</v>
      </c>
      <c r="D38" s="4"/>
      <c r="E38" s="8" t="s">
        <v>19</v>
      </c>
      <c r="F38" s="12">
        <v>25.088762085594102</v>
      </c>
      <c r="H38" s="10">
        <f t="shared" si="1"/>
        <v>24.724985831169867</v>
      </c>
      <c r="K38" s="11"/>
      <c r="O38" s="10">
        <f>H38-I17</f>
        <v>-2.9520673254944221</v>
      </c>
    </row>
    <row r="39" spans="1:15">
      <c r="A39" s="8" t="s">
        <v>33</v>
      </c>
      <c r="B39" s="8" t="s">
        <v>18</v>
      </c>
      <c r="C39" s="8" t="s">
        <v>29</v>
      </c>
      <c r="D39" s="4"/>
      <c r="E39" s="8" t="s">
        <v>23</v>
      </c>
      <c r="F39" s="12">
        <v>25.4440473234982</v>
      </c>
      <c r="H39" s="10">
        <f t="shared" si="1"/>
        <v>25.075119586005329</v>
      </c>
      <c r="I39" s="10">
        <f>AVERAGE(H39:H41)</f>
        <v>25.074831796919657</v>
      </c>
      <c r="J39" s="10">
        <f>AVERAGE(I39:I41)</f>
        <v>25.074831796919657</v>
      </c>
      <c r="K39" s="11">
        <f>H39-I20</f>
        <v>-2.3110590971029552</v>
      </c>
      <c r="L39" s="11">
        <f>K39-$K$36</f>
        <v>0.38312780641556188</v>
      </c>
      <c r="M39" s="11">
        <f>2^-L39</f>
        <v>0.76677339940228473</v>
      </c>
    </row>
    <row r="40" spans="1:15">
      <c r="A40" s="8" t="s">
        <v>34</v>
      </c>
      <c r="B40" s="8" t="s">
        <v>18</v>
      </c>
      <c r="C40" s="8" t="s">
        <v>29</v>
      </c>
      <c r="D40" s="4"/>
      <c r="E40" s="8" t="s">
        <v>23</v>
      </c>
      <c r="F40" s="12">
        <v>25.4850597449026</v>
      </c>
      <c r="H40" s="10">
        <f t="shared" si="1"/>
        <v>25.115537344947214</v>
      </c>
      <c r="K40" s="11">
        <f>H40-I20</f>
        <v>-2.2706413381610702</v>
      </c>
      <c r="L40" s="11">
        <f t="shared" ref="L40:L50" si="2">K40-$K$36</f>
        <v>0.42354556535744692</v>
      </c>
      <c r="M40" s="11">
        <f t="shared" ref="M40:M50" si="3">2^-L40</f>
        <v>0.74559000988032198</v>
      </c>
    </row>
    <row r="41" spans="1:15">
      <c r="A41" s="8" t="s">
        <v>35</v>
      </c>
      <c r="B41" s="8" t="s">
        <v>18</v>
      </c>
      <c r="C41" s="8" t="s">
        <v>29</v>
      </c>
      <c r="D41" s="4"/>
      <c r="E41" s="8" t="s">
        <v>23</v>
      </c>
      <c r="F41" s="12">
        <v>25.4021588322003</v>
      </c>
      <c r="H41" s="10">
        <f t="shared" si="1"/>
        <v>25.033838459806429</v>
      </c>
      <c r="K41" s="11">
        <f>H41-I20</f>
        <v>-2.3523402233018551</v>
      </c>
      <c r="L41" s="11">
        <f t="shared" si="2"/>
        <v>0.34184668021666198</v>
      </c>
      <c r="M41" s="11">
        <f t="shared" si="3"/>
        <v>0.7890306891939145</v>
      </c>
    </row>
    <row r="42" spans="1:15">
      <c r="A42" s="8"/>
      <c r="B42" s="8"/>
      <c r="C42" s="8"/>
      <c r="D42" s="4"/>
      <c r="E42" s="8" t="s">
        <v>43</v>
      </c>
      <c r="F42" s="12">
        <v>26.111906795679499</v>
      </c>
      <c r="H42" s="10">
        <f t="shared" si="1"/>
        <v>25.733295383223194</v>
      </c>
      <c r="I42" s="10">
        <f>AVERAGE(H42:H44)</f>
        <v>25.72734189684391</v>
      </c>
      <c r="J42" s="10">
        <f>AVERAGE(I42:I44)</f>
        <v>25.72734189684391</v>
      </c>
      <c r="K42" s="11">
        <f>H42-$I$23</f>
        <v>-5.1884460672779085</v>
      </c>
      <c r="L42" s="11">
        <f t="shared" si="2"/>
        <v>-2.4942591637593914</v>
      </c>
      <c r="M42" s="11">
        <f t="shared" si="3"/>
        <v>5.6343889706534425</v>
      </c>
      <c r="O42" s="10">
        <f>H42-$I$23</f>
        <v>-5.1884460672779085</v>
      </c>
    </row>
    <row r="43" spans="1:15">
      <c r="A43" s="8"/>
      <c r="B43" s="8"/>
      <c r="C43" s="8"/>
      <c r="D43" s="4"/>
      <c r="E43" s="8" t="s">
        <v>44</v>
      </c>
      <c r="F43" s="12">
        <v>26.048309826225399</v>
      </c>
      <c r="H43" s="10">
        <f t="shared" si="1"/>
        <v>25.670620542460092</v>
      </c>
      <c r="K43" s="11">
        <f>H43-$I$23</f>
        <v>-5.2511209080410097</v>
      </c>
      <c r="L43" s="11">
        <f t="shared" si="2"/>
        <v>-2.5569340045224926</v>
      </c>
      <c r="M43" s="11">
        <f t="shared" si="3"/>
        <v>5.8845577906462445</v>
      </c>
      <c r="O43" s="10">
        <f t="shared" ref="O43:O44" si="4">H43-$I$23</f>
        <v>-5.2511209080410097</v>
      </c>
    </row>
    <row r="44" spans="1:15">
      <c r="A44" s="8"/>
      <c r="B44" s="8"/>
      <c r="C44" s="8"/>
      <c r="D44" s="4"/>
      <c r="E44" s="8" t="s">
        <v>44</v>
      </c>
      <c r="F44" s="12">
        <v>26.157380526838999</v>
      </c>
      <c r="H44" s="10">
        <f t="shared" si="1"/>
        <v>25.778109764848452</v>
      </c>
      <c r="K44" s="11">
        <f>H44-$I$23</f>
        <v>-5.1436316856526503</v>
      </c>
      <c r="L44" s="11">
        <f t="shared" si="2"/>
        <v>-2.4494447821341332</v>
      </c>
      <c r="M44" s="11">
        <f t="shared" si="3"/>
        <v>5.4620585618134694</v>
      </c>
      <c r="O44" s="10">
        <f t="shared" si="4"/>
        <v>-5.1436316856526503</v>
      </c>
    </row>
    <row r="45" spans="1:15">
      <c r="A45" s="8"/>
      <c r="B45" s="8"/>
      <c r="C45" s="8"/>
      <c r="D45" s="4"/>
      <c r="E45" s="8" t="s">
        <v>45</v>
      </c>
      <c r="F45" s="12">
        <v>26.988538043160499</v>
      </c>
      <c r="H45" s="10">
        <f t="shared" si="1"/>
        <v>26.597215854834431</v>
      </c>
      <c r="I45" s="10">
        <f>AVERAGE(H45:H47)</f>
        <v>26.730108751222456</v>
      </c>
      <c r="J45" s="10">
        <f>AVERAGE(I45:I47)</f>
        <v>26.730108751222456</v>
      </c>
      <c r="K45" s="11">
        <f>H45-$I$26</f>
        <v>-2.6895049470943775</v>
      </c>
      <c r="L45" s="11">
        <f t="shared" si="2"/>
        <v>4.6819564241395994E-3</v>
      </c>
      <c r="M45" s="11">
        <f>2^-L45</f>
        <v>0.99675997535025762</v>
      </c>
      <c r="N45" s="11"/>
    </row>
    <row r="46" spans="1:15">
      <c r="A46" s="8"/>
      <c r="B46" s="8"/>
      <c r="C46" s="8"/>
      <c r="D46" s="4"/>
      <c r="E46" s="8" t="s">
        <v>45</v>
      </c>
      <c r="F46" s="12">
        <v>27.150256402018702</v>
      </c>
      <c r="H46" s="10">
        <f t="shared" si="1"/>
        <v>26.756589367077385</v>
      </c>
      <c r="K46" s="11">
        <f t="shared" ref="K46:K47" si="5">H46-$I$26</f>
        <v>-2.5301314348514232</v>
      </c>
      <c r="L46" s="11">
        <f t="shared" si="2"/>
        <v>0.16405546866709386</v>
      </c>
      <c r="M46" s="11">
        <f t="shared" si="3"/>
        <v>0.89251265553115433</v>
      </c>
    </row>
    <row r="47" spans="1:15">
      <c r="A47" s="8"/>
      <c r="B47" s="8"/>
      <c r="C47" s="8"/>
      <c r="D47" s="4"/>
      <c r="E47" s="8" t="s">
        <v>45</v>
      </c>
      <c r="F47" s="12">
        <v>27.231364093319701</v>
      </c>
      <c r="H47" s="10">
        <f t="shared" si="1"/>
        <v>26.836521031755559</v>
      </c>
      <c r="K47" s="11">
        <f t="shared" si="5"/>
        <v>-2.4501997701732492</v>
      </c>
      <c r="L47" s="11">
        <f t="shared" si="2"/>
        <v>0.24398713334526789</v>
      </c>
      <c r="M47" s="11">
        <f t="shared" si="3"/>
        <v>0.84440841823439272</v>
      </c>
    </row>
    <row r="48" spans="1:15">
      <c r="A48" s="4"/>
      <c r="B48" s="4"/>
      <c r="C48" s="4"/>
      <c r="D48" s="4"/>
      <c r="E48" s="13" t="s">
        <v>46</v>
      </c>
      <c r="F48" s="12">
        <v>20.139456657249799</v>
      </c>
      <c r="H48" s="10">
        <f t="shared" si="1"/>
        <v>19.847443201826255</v>
      </c>
      <c r="I48" s="10">
        <f>AVERAGE(H48:H50)</f>
        <v>19.940281609952493</v>
      </c>
      <c r="J48" s="10">
        <f>AVERAGE(I48:I50)</f>
        <v>19.940281609952493</v>
      </c>
      <c r="K48" s="11">
        <f>H48-$I$29</f>
        <v>-4.0696740441094192</v>
      </c>
      <c r="L48" s="11">
        <f t="shared" si="2"/>
        <v>-1.3754871405909022</v>
      </c>
      <c r="M48" s="11">
        <f t="shared" si="3"/>
        <v>2.5945550391947521</v>
      </c>
    </row>
    <row r="49" spans="1:17">
      <c r="A49" s="4"/>
      <c r="B49" s="4"/>
      <c r="C49" s="4"/>
      <c r="D49" s="4"/>
      <c r="E49" s="13" t="s">
        <v>46</v>
      </c>
      <c r="F49" s="12">
        <v>20.263679992354401</v>
      </c>
      <c r="H49" s="10">
        <f t="shared" si="1"/>
        <v>19.969865352025749</v>
      </c>
      <c r="K49" s="11">
        <f t="shared" ref="K49:K50" si="6">H49-$I$29</f>
        <v>-3.9472518939099253</v>
      </c>
      <c r="L49" s="11">
        <f t="shared" si="2"/>
        <v>-1.2530649903914082</v>
      </c>
      <c r="M49" s="11">
        <f t="shared" si="3"/>
        <v>2.3834725171769828</v>
      </c>
    </row>
    <row r="50" spans="1:17">
      <c r="A50" s="4"/>
      <c r="B50" s="4"/>
      <c r="C50" s="4"/>
      <c r="D50" s="4"/>
      <c r="E50" s="13" t="s">
        <v>46</v>
      </c>
      <c r="F50" s="12">
        <v>20.297846313285699</v>
      </c>
      <c r="H50" s="10">
        <f t="shared" si="1"/>
        <v>20.00353627600548</v>
      </c>
      <c r="K50" s="11">
        <f t="shared" si="6"/>
        <v>-3.9135809699301944</v>
      </c>
      <c r="L50" s="11">
        <f t="shared" si="2"/>
        <v>-1.2193940664116774</v>
      </c>
      <c r="M50" s="11">
        <f t="shared" si="3"/>
        <v>2.3284889994573108</v>
      </c>
    </row>
    <row r="51" spans="1:17">
      <c r="A51" s="4"/>
      <c r="B51" s="4"/>
      <c r="C51" s="4"/>
      <c r="D51" s="4"/>
      <c r="E51" s="4"/>
      <c r="F51" s="6"/>
      <c r="H51" s="10"/>
      <c r="I51" s="10"/>
      <c r="K51" s="11"/>
      <c r="L51" s="11"/>
      <c r="M51" s="11"/>
      <c r="Q51" s="9"/>
    </row>
    <row r="52" spans="1:17">
      <c r="A52" s="4"/>
      <c r="B52" s="4"/>
      <c r="C52" s="4"/>
      <c r="D52" s="4"/>
      <c r="E52" s="4"/>
      <c r="F52" s="6"/>
      <c r="H52" s="10"/>
      <c r="Q52" s="9"/>
    </row>
    <row r="53" spans="1:17">
      <c r="A53" s="4"/>
      <c r="B53" s="4"/>
      <c r="C53" s="4"/>
      <c r="D53" s="4"/>
      <c r="E53" s="4"/>
      <c r="F53" s="6"/>
      <c r="H53" s="10"/>
      <c r="Q53" s="9"/>
    </row>
    <row r="54" spans="1:17" ht="21">
      <c r="A54" s="7"/>
      <c r="B54" s="7"/>
      <c r="C54" s="7"/>
      <c r="D54" s="7"/>
      <c r="E54" s="7"/>
      <c r="F54" s="7"/>
      <c r="G54" s="7"/>
      <c r="H54" s="10"/>
      <c r="I54" s="7"/>
      <c r="J54" s="7"/>
      <c r="K54" s="7"/>
      <c r="L54" s="7"/>
      <c r="M54" s="7"/>
      <c r="N54" s="7"/>
      <c r="O54" s="7"/>
      <c r="Q54" s="9"/>
    </row>
    <row r="55" spans="1:17">
      <c r="A55" s="8"/>
      <c r="B55" s="8"/>
      <c r="C55" s="8"/>
      <c r="D55" s="4"/>
      <c r="E55" s="8"/>
      <c r="F55" s="12"/>
      <c r="H55" s="10"/>
      <c r="I55" s="10"/>
      <c r="K55" s="11"/>
      <c r="O55" s="10"/>
      <c r="Q55" s="9"/>
    </row>
    <row r="56" spans="1:17">
      <c r="A56" s="8"/>
      <c r="B56" s="8"/>
      <c r="C56" s="8"/>
      <c r="D56" s="4"/>
      <c r="E56" s="8"/>
      <c r="F56" s="12"/>
      <c r="H56" s="10"/>
      <c r="O56" s="10"/>
      <c r="Q56" s="9"/>
    </row>
    <row r="57" spans="1:17">
      <c r="A57" s="8"/>
      <c r="B57" s="8"/>
      <c r="C57" s="8"/>
      <c r="D57" s="4"/>
      <c r="E57" s="8"/>
      <c r="F57" s="12"/>
      <c r="H57" s="10"/>
      <c r="O57" s="10"/>
    </row>
    <row r="58" spans="1:17">
      <c r="A58" s="8"/>
      <c r="B58" s="8"/>
      <c r="C58" s="8"/>
      <c r="D58" s="4"/>
      <c r="E58" s="8"/>
      <c r="F58" s="12"/>
      <c r="H58" s="10"/>
      <c r="I58" s="10"/>
      <c r="K58" s="11"/>
      <c r="L58" s="11"/>
      <c r="M58" s="11"/>
    </row>
    <row r="59" spans="1:17">
      <c r="A59" s="8"/>
      <c r="B59" s="8"/>
      <c r="C59" s="8"/>
      <c r="D59" s="4"/>
      <c r="E59" s="8"/>
      <c r="F59" s="12"/>
      <c r="H59" s="10"/>
      <c r="K59" s="11"/>
      <c r="L59" s="11"/>
      <c r="M59" s="11"/>
    </row>
    <row r="60" spans="1:17">
      <c r="A60" s="8"/>
      <c r="B60" s="8"/>
      <c r="C60" s="8"/>
      <c r="D60" s="4"/>
      <c r="E60" s="8"/>
      <c r="F60" s="12"/>
      <c r="H60" s="10"/>
      <c r="K60" s="11"/>
      <c r="L60" s="11"/>
      <c r="M60" s="11"/>
    </row>
    <row r="61" spans="1:17">
      <c r="A61" s="8"/>
      <c r="B61" s="8"/>
      <c r="C61" s="8"/>
      <c r="D61" s="4"/>
      <c r="E61" s="8"/>
      <c r="F61" s="12"/>
      <c r="H61" s="10"/>
      <c r="I61" s="10"/>
      <c r="K61" s="11"/>
      <c r="L61" s="11"/>
      <c r="M61" s="11"/>
      <c r="O61" s="10"/>
    </row>
    <row r="62" spans="1:17">
      <c r="A62" s="8"/>
      <c r="B62" s="8"/>
      <c r="C62" s="8"/>
      <c r="D62" s="4"/>
      <c r="E62" s="8"/>
      <c r="F62" s="12"/>
      <c r="H62" s="10"/>
      <c r="K62" s="11"/>
      <c r="L62" s="11"/>
      <c r="M62" s="11"/>
      <c r="O62" s="10"/>
    </row>
    <row r="63" spans="1:17">
      <c r="A63" s="8"/>
      <c r="B63" s="8"/>
      <c r="C63" s="8"/>
      <c r="D63" s="4"/>
      <c r="E63" s="8"/>
      <c r="F63" s="12"/>
      <c r="H63" s="10"/>
      <c r="K63" s="11"/>
      <c r="L63" s="11"/>
      <c r="M63" s="11"/>
      <c r="O63" s="10"/>
    </row>
    <row r="64" spans="1:17">
      <c r="A64" s="8"/>
      <c r="B64" s="8"/>
      <c r="C64" s="8"/>
      <c r="D64" s="4"/>
      <c r="E64" s="8"/>
      <c r="F64" s="12"/>
      <c r="H64" s="10"/>
      <c r="I64" s="10"/>
      <c r="K64" s="11"/>
      <c r="L64" s="11"/>
      <c r="M64" s="11"/>
      <c r="N64" s="11"/>
    </row>
    <row r="65" spans="1:15">
      <c r="A65" s="8"/>
      <c r="B65" s="8"/>
      <c r="C65" s="8"/>
      <c r="D65" s="4"/>
      <c r="E65" s="8"/>
      <c r="F65" s="12"/>
      <c r="H65" s="10"/>
      <c r="K65" s="11"/>
      <c r="L65" s="11"/>
      <c r="M65" s="11"/>
    </row>
    <row r="66" spans="1:15">
      <c r="A66" s="8"/>
      <c r="B66" s="8"/>
      <c r="C66" s="8"/>
      <c r="D66" s="4"/>
      <c r="E66" s="8"/>
      <c r="F66" s="12"/>
      <c r="H66" s="10"/>
      <c r="K66" s="11"/>
      <c r="L66" s="11"/>
      <c r="M66" s="11"/>
    </row>
    <row r="67" spans="1:15" ht="21">
      <c r="A67" s="7"/>
      <c r="B67" s="4"/>
      <c r="C67" s="4"/>
      <c r="D67" s="4"/>
      <c r="E67" s="13"/>
      <c r="F67" s="6"/>
      <c r="H67" s="10"/>
      <c r="I67" s="10"/>
      <c r="K67" s="11"/>
      <c r="L67" s="11"/>
      <c r="M67" s="11"/>
    </row>
    <row r="68" spans="1:15">
      <c r="A68" s="4"/>
      <c r="B68" s="4"/>
      <c r="C68" s="4"/>
      <c r="D68" s="4"/>
      <c r="E68" s="13"/>
      <c r="F68" s="6"/>
      <c r="H68" s="10"/>
    </row>
    <row r="69" spans="1:15">
      <c r="A69" s="4"/>
      <c r="B69" s="4"/>
      <c r="C69" s="4"/>
      <c r="D69" s="4"/>
      <c r="E69" s="13"/>
      <c r="F69" s="6"/>
      <c r="H69" s="10"/>
    </row>
    <row r="70" spans="1:15">
      <c r="A70" s="4"/>
      <c r="B70" s="4"/>
      <c r="C70" s="4"/>
      <c r="D70" s="4"/>
      <c r="E70" s="4"/>
      <c r="F70" s="6"/>
      <c r="H70" s="10"/>
      <c r="I70" s="10"/>
      <c r="K70" s="11"/>
      <c r="L70" s="11"/>
      <c r="M70" s="11"/>
    </row>
    <row r="71" spans="1:15">
      <c r="A71" s="4"/>
      <c r="B71" s="4"/>
      <c r="C71" s="4"/>
      <c r="D71" s="4"/>
      <c r="E71" s="8"/>
      <c r="F71" s="6"/>
      <c r="H71" s="10"/>
    </row>
    <row r="72" spans="1:15">
      <c r="A72" s="4"/>
      <c r="B72" s="4"/>
      <c r="C72" s="4"/>
      <c r="D72" s="4"/>
      <c r="E72" s="8"/>
      <c r="F72" s="6"/>
      <c r="H72" s="10"/>
    </row>
    <row r="73" spans="1:15" ht="21">
      <c r="A73" s="7"/>
      <c r="B73" s="7"/>
      <c r="C73" s="7"/>
      <c r="D73" s="7"/>
      <c r="E73" s="8"/>
      <c r="F73" s="7"/>
      <c r="G73" s="7"/>
      <c r="H73" s="10"/>
      <c r="I73" s="7"/>
      <c r="J73" s="7"/>
      <c r="K73" s="7"/>
      <c r="L73" s="7"/>
      <c r="M73" s="7"/>
      <c r="N73" s="7"/>
      <c r="O73" s="7"/>
    </row>
    <row r="74" spans="1:15">
      <c r="A74" s="8"/>
      <c r="B74" s="8"/>
      <c r="C74" s="8"/>
      <c r="D74" s="4"/>
      <c r="E74" s="8"/>
      <c r="F74" s="9"/>
      <c r="H74" s="9"/>
      <c r="I74" s="10"/>
      <c r="K74" s="11"/>
    </row>
    <row r="75" spans="1:15">
      <c r="A75" s="8"/>
      <c r="B75" s="8"/>
      <c r="C75" s="8"/>
      <c r="D75" s="4"/>
      <c r="E75" s="8"/>
      <c r="F75" s="9"/>
      <c r="H75" s="9"/>
    </row>
    <row r="76" spans="1:15">
      <c r="A76" s="8"/>
      <c r="B76" s="8"/>
      <c r="C76" s="8"/>
      <c r="D76" s="4"/>
      <c r="E76" s="8"/>
      <c r="F76" s="9"/>
      <c r="H76" s="9"/>
    </row>
    <row r="77" spans="1:15">
      <c r="A77" s="8"/>
      <c r="B77" s="8"/>
      <c r="C77" s="8"/>
      <c r="D77" s="4"/>
      <c r="E77" s="8"/>
      <c r="F77" s="9"/>
      <c r="H77" s="9"/>
      <c r="I77" s="10"/>
      <c r="K77" s="11"/>
      <c r="L77" s="11"/>
      <c r="M77" s="11"/>
    </row>
    <row r="78" spans="1:15">
      <c r="A78" s="8"/>
      <c r="B78" s="8"/>
      <c r="C78" s="8"/>
      <c r="D78" s="4"/>
      <c r="E78" s="8"/>
      <c r="F78" s="9"/>
      <c r="H78" s="9"/>
      <c r="K78" s="11"/>
      <c r="L78" s="11"/>
      <c r="M78" s="11"/>
    </row>
    <row r="79" spans="1:15">
      <c r="A79" s="8"/>
      <c r="B79" s="8"/>
      <c r="C79" s="8"/>
      <c r="D79" s="4"/>
      <c r="E79" s="8"/>
      <c r="F79" s="9"/>
      <c r="H79" s="9"/>
      <c r="K79" s="11"/>
      <c r="L79" s="11"/>
      <c r="M79" s="11"/>
    </row>
    <row r="80" spans="1:15">
      <c r="A80" s="8"/>
      <c r="B80" s="8"/>
      <c r="C80" s="8"/>
      <c r="D80" s="4"/>
      <c r="E80" s="8"/>
      <c r="F80" s="9"/>
      <c r="H80" s="10"/>
      <c r="I80" s="10"/>
      <c r="K80" s="11"/>
      <c r="L80" s="11"/>
      <c r="M80" s="11"/>
    </row>
    <row r="81" spans="1:15">
      <c r="A81" s="8"/>
      <c r="B81" s="8"/>
      <c r="C81" s="8"/>
      <c r="D81" s="4"/>
      <c r="E81" s="8"/>
      <c r="F81" s="9"/>
      <c r="H81" s="10"/>
      <c r="K81" s="11"/>
    </row>
    <row r="82" spans="1:15">
      <c r="A82" s="8"/>
      <c r="B82" s="8"/>
      <c r="C82" s="8"/>
      <c r="D82" s="4"/>
      <c r="E82" s="8"/>
      <c r="F82" s="9"/>
      <c r="H82" s="10"/>
      <c r="K82" s="11"/>
    </row>
    <row r="83" spans="1:15">
      <c r="A83" s="8"/>
      <c r="B83" s="8"/>
      <c r="C83" s="8"/>
      <c r="D83" s="4"/>
      <c r="E83" s="8"/>
      <c r="F83" s="9"/>
      <c r="H83" s="9"/>
      <c r="I83" s="10"/>
      <c r="K83" s="11"/>
      <c r="L83" s="11"/>
      <c r="M83" s="11"/>
      <c r="N83" s="11"/>
    </row>
    <row r="84" spans="1:15">
      <c r="A84" s="8"/>
      <c r="B84" s="8"/>
      <c r="C84" s="8"/>
      <c r="D84" s="4"/>
      <c r="E84" s="8"/>
      <c r="F84" s="9"/>
      <c r="H84" s="9"/>
      <c r="K84" s="11"/>
      <c r="L84" s="11"/>
      <c r="M84" s="11"/>
    </row>
    <row r="85" spans="1:15">
      <c r="A85" s="8"/>
      <c r="B85" s="8"/>
      <c r="C85" s="8"/>
      <c r="D85" s="4"/>
      <c r="E85" s="8"/>
      <c r="F85" s="9"/>
      <c r="H85" s="9"/>
      <c r="K85" s="11"/>
      <c r="L85" s="11"/>
      <c r="M85" s="11"/>
    </row>
    <row r="86" spans="1:15">
      <c r="A86" s="4"/>
      <c r="B86" s="4"/>
      <c r="C86" s="4"/>
      <c r="D86" s="4"/>
      <c r="E86" s="4"/>
      <c r="F86" s="6"/>
      <c r="H86" s="10"/>
      <c r="I86" s="10"/>
    </row>
    <row r="87" spans="1:15">
      <c r="A87" s="4"/>
      <c r="B87" s="4"/>
      <c r="C87" s="4"/>
      <c r="D87" s="4"/>
      <c r="E87" s="4"/>
      <c r="F87" s="6"/>
      <c r="H87" s="10"/>
    </row>
    <row r="88" spans="1:15" ht="21">
      <c r="A88" s="7"/>
      <c r="B88" s="4"/>
      <c r="C88" s="4"/>
      <c r="D88" s="4"/>
      <c r="E88" s="4"/>
      <c r="F88" s="6"/>
      <c r="H88" s="10"/>
    </row>
    <row r="89" spans="1:15">
      <c r="A89" s="4"/>
      <c r="B89" s="4"/>
      <c r="C89" s="4"/>
      <c r="D89" s="4"/>
      <c r="E89" s="4"/>
      <c r="F89" s="6"/>
      <c r="H89" s="10"/>
      <c r="I89" s="10"/>
    </row>
    <row r="90" spans="1:15">
      <c r="A90" s="4"/>
      <c r="B90" s="4"/>
      <c r="C90" s="4"/>
      <c r="D90" s="4"/>
      <c r="E90" s="8"/>
      <c r="F90" s="12"/>
      <c r="H90" s="12"/>
      <c r="I90" s="10"/>
      <c r="K90" s="11"/>
      <c r="O90" s="10"/>
    </row>
    <row r="91" spans="1:15">
      <c r="A91" s="4"/>
      <c r="B91" s="4"/>
      <c r="C91" s="4"/>
      <c r="D91" s="4"/>
      <c r="E91" s="8"/>
      <c r="F91" s="12"/>
      <c r="H91" s="12"/>
      <c r="O91" s="10"/>
    </row>
    <row r="92" spans="1:15">
      <c r="E92" s="8"/>
      <c r="F92" s="12"/>
      <c r="H92" s="12"/>
      <c r="O92" s="10"/>
    </row>
    <row r="93" spans="1:15">
      <c r="E93" s="8"/>
      <c r="F93" s="12"/>
      <c r="H93" s="12"/>
      <c r="I93" s="10"/>
      <c r="K93" s="11"/>
      <c r="L93" s="11"/>
      <c r="M93" s="11"/>
    </row>
    <row r="94" spans="1:15">
      <c r="E94" s="8"/>
      <c r="F94" s="12"/>
      <c r="H94" s="12"/>
      <c r="K94" s="11"/>
      <c r="L94" s="11"/>
      <c r="M94" s="11"/>
    </row>
    <row r="95" spans="1:15">
      <c r="E95" s="8"/>
      <c r="F95" s="12"/>
      <c r="H95" s="12"/>
      <c r="K95" s="11"/>
      <c r="L95" s="11"/>
      <c r="M95" s="11"/>
    </row>
    <row r="96" spans="1:15">
      <c r="E96" s="8"/>
      <c r="F96" s="12"/>
      <c r="H96" s="12"/>
      <c r="I96" s="10"/>
      <c r="K96" s="11"/>
      <c r="L96" s="11"/>
      <c r="M96" s="11"/>
      <c r="O96" s="10"/>
    </row>
    <row r="97" spans="1:15">
      <c r="E97" s="8"/>
      <c r="F97" s="12"/>
      <c r="H97" s="12"/>
      <c r="K97" s="11"/>
      <c r="L97" s="11"/>
      <c r="M97" s="11"/>
      <c r="O97" s="10"/>
    </row>
    <row r="98" spans="1:15">
      <c r="E98" s="8"/>
      <c r="F98" s="12"/>
      <c r="H98" s="12"/>
      <c r="K98" s="11"/>
      <c r="L98" s="11"/>
      <c r="M98" s="11"/>
      <c r="O98" s="10"/>
    </row>
    <row r="99" spans="1:15">
      <c r="E99" s="8"/>
      <c r="F99" s="12"/>
      <c r="H99" s="12"/>
      <c r="I99" s="10"/>
      <c r="K99" s="11"/>
      <c r="L99" s="11"/>
      <c r="M99" s="11"/>
    </row>
    <row r="100" spans="1:15">
      <c r="E100" s="8"/>
      <c r="F100" s="12"/>
      <c r="H100" s="12"/>
      <c r="K100" s="11"/>
      <c r="L100" s="11"/>
      <c r="M100" s="11"/>
    </row>
    <row r="101" spans="1:15">
      <c r="E101" s="8"/>
      <c r="F101" s="12"/>
      <c r="H101" s="12"/>
      <c r="K101" s="11"/>
      <c r="L101" s="11"/>
      <c r="M101" s="11"/>
    </row>
    <row r="103" spans="1:15" ht="21">
      <c r="A103" s="7"/>
    </row>
    <row r="104" spans="1:15">
      <c r="E104" s="8"/>
      <c r="F104" s="12"/>
      <c r="H104" s="10"/>
      <c r="I104" s="10"/>
      <c r="K104" s="11"/>
      <c r="O104" s="10"/>
    </row>
    <row r="105" spans="1:15">
      <c r="E105" s="8"/>
      <c r="F105" s="12"/>
      <c r="H105" s="10"/>
      <c r="O105" s="10"/>
    </row>
    <row r="106" spans="1:15">
      <c r="E106" s="8"/>
      <c r="F106" s="12"/>
      <c r="H106" s="10"/>
      <c r="O106" s="10"/>
    </row>
    <row r="107" spans="1:15">
      <c r="E107" s="8"/>
      <c r="F107" s="12"/>
      <c r="H107" s="10"/>
      <c r="I107" s="10"/>
      <c r="K107" s="11"/>
      <c r="L107" s="11"/>
      <c r="M107" s="11"/>
    </row>
    <row r="108" spans="1:15">
      <c r="E108" s="8"/>
      <c r="F108" s="12"/>
      <c r="H108" s="10"/>
      <c r="K108" s="11"/>
      <c r="L108" s="11"/>
      <c r="M108" s="11"/>
    </row>
    <row r="109" spans="1:15">
      <c r="E109" s="8"/>
      <c r="F109" s="12"/>
      <c r="H109" s="10"/>
      <c r="K109" s="11"/>
      <c r="L109" s="11"/>
      <c r="M109" s="11"/>
    </row>
    <row r="110" spans="1:15">
      <c r="E110" s="8"/>
      <c r="F110" s="12"/>
      <c r="H110" s="10"/>
      <c r="I110" s="10"/>
      <c r="K110" s="11"/>
      <c r="L110" s="11"/>
      <c r="M110" s="11"/>
      <c r="O110" s="10"/>
    </row>
    <row r="111" spans="1:15">
      <c r="E111" s="8"/>
      <c r="F111" s="12"/>
      <c r="H111" s="10"/>
      <c r="K111" s="11"/>
      <c r="L111" s="11"/>
      <c r="M111" s="11"/>
      <c r="O111" s="10"/>
    </row>
    <row r="112" spans="1:15">
      <c r="E112" s="8"/>
      <c r="F112" s="12"/>
      <c r="H112" s="10"/>
      <c r="K112" s="11"/>
      <c r="L112" s="11"/>
      <c r="M112" s="11"/>
      <c r="O112" s="10"/>
    </row>
    <row r="113" spans="5:13">
      <c r="E113" s="8"/>
      <c r="F113" s="12"/>
      <c r="H113" s="10"/>
      <c r="I113" s="10"/>
      <c r="K113" s="11"/>
      <c r="L113" s="11"/>
      <c r="M113" s="11"/>
    </row>
    <row r="114" spans="5:13">
      <c r="E114" s="8"/>
      <c r="F114" s="12"/>
      <c r="H114" s="10"/>
      <c r="K114" s="11"/>
      <c r="L114" s="11"/>
      <c r="M114" s="11"/>
    </row>
    <row r="115" spans="5:13">
      <c r="E115" s="8"/>
      <c r="F115" s="12"/>
      <c r="H115" s="10"/>
      <c r="K115" s="11"/>
      <c r="L115" s="11"/>
      <c r="M115" s="11"/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4620-7A04-452E-B608-752957205ABE}">
  <dimension ref="A1:Q121"/>
  <sheetViews>
    <sheetView tabSelected="1" topLeftCell="B84" workbookViewId="0">
      <selection activeCell="C87" sqref="C87:C91"/>
    </sheetView>
  </sheetViews>
  <sheetFormatPr defaultColWidth="8.85546875" defaultRowHeight="15"/>
  <cols>
    <col min="1" max="1" width="22.28515625" customWidth="1"/>
    <col min="2" max="2" width="16.85546875" customWidth="1"/>
    <col min="3" max="3" width="13.140625" customWidth="1"/>
    <col min="4" max="4" width="18.85546875" customWidth="1"/>
    <col min="5" max="5" width="12.7109375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A3" s="4"/>
      <c r="B3" s="4"/>
      <c r="C3" s="4"/>
      <c r="D3" s="4"/>
      <c r="E3" s="4"/>
      <c r="F3" s="5"/>
      <c r="G3" s="6"/>
      <c r="J3" s="6"/>
    </row>
    <row r="4" spans="1:15">
      <c r="A4" s="4"/>
      <c r="B4" s="4"/>
      <c r="C4" s="4"/>
      <c r="D4" s="4"/>
      <c r="E4" s="4"/>
      <c r="F4" s="5"/>
      <c r="G4" s="6"/>
      <c r="J4" s="6"/>
    </row>
    <row r="5" spans="1:15">
      <c r="A5" s="4"/>
      <c r="B5" s="4"/>
      <c r="C5" s="4"/>
      <c r="D5" s="4"/>
      <c r="E5" s="4"/>
      <c r="F5" s="5"/>
      <c r="G5" s="6"/>
      <c r="J5" s="6"/>
    </row>
    <row r="6" spans="1:15">
      <c r="A6" s="4"/>
      <c r="B6" s="4"/>
      <c r="C6" s="4"/>
      <c r="D6" s="4"/>
      <c r="E6" s="4"/>
      <c r="F6" s="5"/>
      <c r="G6" s="6"/>
      <c r="J6" s="6"/>
    </row>
    <row r="7" spans="1:15">
      <c r="A7" s="4"/>
      <c r="B7" s="4"/>
      <c r="C7" s="4"/>
      <c r="D7" s="4"/>
      <c r="E7" s="4"/>
      <c r="F7" s="5"/>
      <c r="G7" s="6"/>
      <c r="J7" s="6"/>
    </row>
    <row r="8" spans="1:15">
      <c r="A8" s="4"/>
      <c r="B8" s="4"/>
      <c r="C8" s="4"/>
      <c r="D8" s="4"/>
      <c r="E8" s="4"/>
      <c r="F8" s="5"/>
      <c r="G8" s="6"/>
      <c r="J8" s="6"/>
    </row>
    <row r="9" spans="1:15">
      <c r="A9" s="4"/>
      <c r="B9" s="4"/>
      <c r="C9" s="4"/>
      <c r="D9" s="4"/>
      <c r="E9" s="4"/>
      <c r="F9" s="5"/>
      <c r="G9" s="6"/>
      <c r="J9" s="6"/>
    </row>
    <row r="10" spans="1:15">
      <c r="A10" s="4"/>
      <c r="B10" s="4"/>
      <c r="C10" s="4"/>
      <c r="D10" s="4"/>
      <c r="E10" s="4"/>
      <c r="F10" s="5"/>
      <c r="G10" s="6"/>
      <c r="J10" s="6"/>
    </row>
    <row r="11" spans="1:15">
      <c r="A11" s="4"/>
      <c r="B11" s="4"/>
      <c r="C11" s="4"/>
      <c r="D11" s="4"/>
      <c r="E11" s="4"/>
      <c r="F11" s="5"/>
      <c r="G11" s="6"/>
      <c r="J11" s="6"/>
    </row>
    <row r="12" spans="1:15">
      <c r="A12" s="4"/>
      <c r="B12" s="4"/>
      <c r="C12" s="4"/>
      <c r="D12" s="4"/>
      <c r="E12" s="4"/>
      <c r="F12" s="5"/>
      <c r="G12" s="6"/>
      <c r="J12" s="6"/>
    </row>
    <row r="13" spans="1:15">
      <c r="A13" s="4"/>
      <c r="B13" s="4"/>
      <c r="C13" s="4"/>
      <c r="D13" s="4"/>
      <c r="E13" s="4"/>
      <c r="F13" s="5"/>
      <c r="G13" s="6"/>
      <c r="J13" s="6"/>
    </row>
    <row r="14" spans="1:15">
      <c r="A14" s="4"/>
      <c r="B14" s="4"/>
      <c r="C14" s="4"/>
      <c r="D14" s="4"/>
      <c r="E14" s="4"/>
      <c r="F14" s="5"/>
      <c r="G14" s="6"/>
      <c r="J14" s="6"/>
    </row>
    <row r="15" spans="1:15" ht="23.25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2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>
      <c r="A17" s="8" t="s">
        <v>17</v>
      </c>
      <c r="B17" s="8" t="s">
        <v>18</v>
      </c>
      <c r="C17" s="8" t="s">
        <v>16</v>
      </c>
      <c r="D17" s="4"/>
      <c r="E17" s="8" t="s">
        <v>47</v>
      </c>
      <c r="F17" s="9">
        <v>23.92</v>
      </c>
      <c r="G17">
        <v>2.0099999999999998</v>
      </c>
      <c r="H17" s="10">
        <f>LOG($G$17^F17,2)</f>
        <v>24.092116393588555</v>
      </c>
      <c r="I17" s="10">
        <f>AVERAGE(H17:H19)</f>
        <v>23.897391929983741</v>
      </c>
      <c r="J17">
        <f>STDEV(H17:H19)</f>
        <v>0.21350010654250859</v>
      </c>
      <c r="K17" s="11"/>
    </row>
    <row r="18" spans="1:15">
      <c r="A18" s="8" t="s">
        <v>20</v>
      </c>
      <c r="B18" s="8" t="s">
        <v>18</v>
      </c>
      <c r="C18" s="8" t="s">
        <v>16</v>
      </c>
      <c r="D18" s="4"/>
      <c r="E18" s="8" t="s">
        <v>47</v>
      </c>
      <c r="F18" s="9">
        <v>23.76</v>
      </c>
      <c r="H18" s="10">
        <f t="shared" ref="H18:H40" si="0">LOG($G$17^F18,2)</f>
        <v>23.930965113363882</v>
      </c>
    </row>
    <row r="19" spans="1:15">
      <c r="A19" s="8" t="s">
        <v>21</v>
      </c>
      <c r="B19" s="8" t="s">
        <v>18</v>
      </c>
      <c r="C19" s="8" t="s">
        <v>16</v>
      </c>
      <c r="D19" s="4"/>
      <c r="E19" s="8" t="s">
        <v>47</v>
      </c>
      <c r="F19" s="9">
        <v>23.5</v>
      </c>
      <c r="H19" s="10">
        <f t="shared" si="0"/>
        <v>23.669094282998788</v>
      </c>
    </row>
    <row r="20" spans="1:15">
      <c r="A20" s="8" t="s">
        <v>22</v>
      </c>
      <c r="B20" s="8" t="s">
        <v>18</v>
      </c>
      <c r="C20" s="8" t="s">
        <v>16</v>
      </c>
      <c r="D20" s="4"/>
      <c r="E20" s="8" t="s">
        <v>48</v>
      </c>
      <c r="F20" s="9">
        <v>24.71</v>
      </c>
      <c r="H20" s="10">
        <f t="shared" si="0"/>
        <v>24.887800839697874</v>
      </c>
      <c r="I20" s="10">
        <f>AVERAGE(H20:H22)</f>
        <v>24.951589888120139</v>
      </c>
      <c r="J20">
        <f>STDEV(H20:H22)</f>
        <v>6.5532239600624667E-2</v>
      </c>
      <c r="K20" s="11"/>
      <c r="L20" s="10">
        <f>I20-I17</f>
        <v>1.0541979581363989</v>
      </c>
      <c r="M20" s="10">
        <f>2^L20</f>
        <v>2.0765634553742309</v>
      </c>
    </row>
    <row r="21" spans="1:15">
      <c r="A21" s="8" t="s">
        <v>24</v>
      </c>
      <c r="B21" s="8" t="s">
        <v>18</v>
      </c>
      <c r="C21" s="8" t="s">
        <v>16</v>
      </c>
      <c r="D21" s="4"/>
      <c r="E21" s="8" t="s">
        <v>48</v>
      </c>
      <c r="F21" s="9">
        <v>24.84</v>
      </c>
      <c r="H21" s="10">
        <f t="shared" si="0"/>
        <v>25.018736254880423</v>
      </c>
    </row>
    <row r="22" spans="1:15">
      <c r="A22" s="8" t="s">
        <v>25</v>
      </c>
      <c r="B22" s="8" t="s">
        <v>18</v>
      </c>
      <c r="C22" s="8" t="s">
        <v>16</v>
      </c>
      <c r="D22" s="4"/>
      <c r="E22" s="8" t="s">
        <v>48</v>
      </c>
      <c r="F22" s="9">
        <v>24.77</v>
      </c>
      <c r="H22" s="10">
        <f t="shared" si="0"/>
        <v>24.948232569782128</v>
      </c>
    </row>
    <row r="23" spans="1:15">
      <c r="A23" s="8"/>
      <c r="B23" s="8"/>
      <c r="C23" s="8"/>
      <c r="D23" s="4"/>
      <c r="E23" s="8" t="s">
        <v>49</v>
      </c>
      <c r="F23" s="9">
        <v>23.77</v>
      </c>
      <c r="H23" s="10">
        <f>LOG($G$17^F23,2)</f>
        <v>23.941037068377923</v>
      </c>
      <c r="I23" s="10">
        <f>AVERAGE(H23:H25)</f>
        <v>23.951109023391965</v>
      </c>
      <c r="J23">
        <f>STDEV(H23:H25)</f>
        <v>1.7445137815869382E-2</v>
      </c>
      <c r="K23" s="11"/>
      <c r="L23" s="10"/>
      <c r="M23" s="10"/>
    </row>
    <row r="24" spans="1:15">
      <c r="A24" s="8"/>
      <c r="B24" s="8"/>
      <c r="C24" s="8"/>
      <c r="D24" s="4"/>
      <c r="E24" s="8" t="s">
        <v>49</v>
      </c>
      <c r="F24" s="9">
        <v>23.8</v>
      </c>
      <c r="H24" s="10">
        <f t="shared" si="0"/>
        <v>23.97125293342005</v>
      </c>
    </row>
    <row r="25" spans="1:15">
      <c r="A25" s="8"/>
      <c r="B25" s="8"/>
      <c r="C25" s="8"/>
      <c r="D25" s="4"/>
      <c r="E25" s="8" t="s">
        <v>49</v>
      </c>
      <c r="F25" s="9">
        <v>23.77</v>
      </c>
      <c r="H25" s="10">
        <f t="shared" si="0"/>
        <v>23.941037068377923</v>
      </c>
    </row>
    <row r="26" spans="1:15">
      <c r="A26" s="8"/>
      <c r="B26" s="8"/>
      <c r="C26" s="8"/>
      <c r="D26" s="4"/>
      <c r="E26" s="8" t="s">
        <v>50</v>
      </c>
      <c r="F26" s="9">
        <v>24.49</v>
      </c>
      <c r="H26" s="10">
        <f t="shared" si="0"/>
        <v>24.666217829388948</v>
      </c>
      <c r="I26" s="10">
        <f>AVERAGE(H26:H28)</f>
        <v>24.743436151163269</v>
      </c>
    </row>
    <row r="27" spans="1:15">
      <c r="A27" s="8"/>
      <c r="B27" s="8"/>
      <c r="C27" s="8"/>
      <c r="D27" s="4"/>
      <c r="E27" s="8" t="s">
        <v>50</v>
      </c>
      <c r="F27" s="9">
        <v>24.53</v>
      </c>
      <c r="H27" s="10">
        <f t="shared" si="0"/>
        <v>24.70650564944512</v>
      </c>
    </row>
    <row r="28" spans="1:15">
      <c r="A28" s="8"/>
      <c r="B28" s="8"/>
      <c r="C28" s="8"/>
      <c r="D28" s="4"/>
      <c r="E28" s="8" t="s">
        <v>50</v>
      </c>
      <c r="F28" s="9">
        <v>24.68</v>
      </c>
      <c r="H28" s="10">
        <f t="shared" si="0"/>
        <v>24.857584974655747</v>
      </c>
    </row>
    <row r="29" spans="1:15">
      <c r="A29" s="8"/>
      <c r="B29" s="8"/>
      <c r="C29" s="8"/>
      <c r="D29" s="4"/>
      <c r="E29" s="8" t="s">
        <v>51</v>
      </c>
      <c r="F29" s="9">
        <v>23.55</v>
      </c>
      <c r="H29" s="10">
        <f>LOG($G$17^F29,2)</f>
        <v>23.719454058069001</v>
      </c>
      <c r="I29" s="10">
        <f>AVERAGE(H29:H31)</f>
        <v>23.548230822830288</v>
      </c>
      <c r="J29">
        <f>STDEV(H29:H31)</f>
        <v>0.15505577654430933</v>
      </c>
      <c r="K29" s="11"/>
      <c r="L29" s="11"/>
      <c r="M29" s="11"/>
      <c r="N29" s="11"/>
      <c r="O29" s="9"/>
    </row>
    <row r="30" spans="1:15">
      <c r="A30" s="8"/>
      <c r="B30" s="8"/>
      <c r="C30" s="8"/>
      <c r="D30" s="4"/>
      <c r="E30" s="8" t="s">
        <v>51</v>
      </c>
      <c r="F30" s="9">
        <v>23.34</v>
      </c>
      <c r="H30" s="10">
        <f t="shared" si="0"/>
        <v>23.507943002774116</v>
      </c>
      <c r="O30" s="9"/>
    </row>
    <row r="31" spans="1:15">
      <c r="A31" s="8"/>
      <c r="B31" s="8"/>
      <c r="C31" s="8"/>
      <c r="D31" s="4"/>
      <c r="E31" s="8" t="s">
        <v>51</v>
      </c>
      <c r="F31" s="9">
        <v>23.25</v>
      </c>
      <c r="H31" s="10">
        <f t="shared" si="0"/>
        <v>23.417295407647735</v>
      </c>
      <c r="O31" s="9"/>
    </row>
    <row r="32" spans="1:15">
      <c r="A32" s="4"/>
      <c r="B32" s="4"/>
      <c r="C32" s="4"/>
      <c r="D32" s="4"/>
      <c r="E32" s="13" t="s">
        <v>52</v>
      </c>
      <c r="F32" s="9">
        <v>23.98</v>
      </c>
      <c r="H32" s="10">
        <f t="shared" si="0"/>
        <v>24.152548123672808</v>
      </c>
      <c r="I32" s="10">
        <f>AVERAGE(H32:H34)</f>
        <v>24.098831030264588</v>
      </c>
      <c r="J32">
        <f>STDEV(H32:H34)</f>
        <v>6.8558380511013844E-2</v>
      </c>
      <c r="K32" s="11"/>
      <c r="L32" s="11"/>
      <c r="M32" s="11"/>
      <c r="O32" s="9"/>
    </row>
    <row r="33" spans="1:15">
      <c r="A33" s="4"/>
      <c r="B33" s="4"/>
      <c r="C33" s="4"/>
      <c r="D33" s="4"/>
      <c r="E33" s="13" t="s">
        <v>52</v>
      </c>
      <c r="F33" s="9">
        <v>23.95</v>
      </c>
      <c r="H33" s="10">
        <f t="shared" si="0"/>
        <v>24.122332258630681</v>
      </c>
      <c r="O33" s="9"/>
    </row>
    <row r="34" spans="1:15">
      <c r="A34" s="4"/>
      <c r="B34" s="4"/>
      <c r="C34" s="4"/>
      <c r="D34" s="4"/>
      <c r="E34" s="13" t="s">
        <v>52</v>
      </c>
      <c r="F34" s="9">
        <v>23.85</v>
      </c>
      <c r="H34" s="10">
        <f t="shared" si="0"/>
        <v>24.021612708490263</v>
      </c>
      <c r="O34" s="9"/>
    </row>
    <row r="35" spans="1:15">
      <c r="A35" s="4"/>
      <c r="B35" s="4"/>
      <c r="C35" s="4"/>
      <c r="D35" s="4"/>
      <c r="E35" s="4"/>
      <c r="F35" s="9"/>
      <c r="H35" s="10"/>
      <c r="I35" s="10"/>
      <c r="K35" s="11"/>
      <c r="L35" s="11"/>
      <c r="M35" s="11"/>
    </row>
    <row r="36" spans="1:15">
      <c r="A36" s="4"/>
      <c r="B36" s="4"/>
      <c r="C36" s="4"/>
      <c r="D36" s="4"/>
      <c r="E36" s="4"/>
      <c r="F36" s="9"/>
      <c r="H36" s="10"/>
    </row>
    <row r="37" spans="1:15">
      <c r="A37" s="4"/>
      <c r="B37" s="4"/>
      <c r="C37" s="4"/>
      <c r="D37" s="4"/>
      <c r="E37" s="4"/>
      <c r="F37" s="9"/>
      <c r="H37" s="10"/>
    </row>
    <row r="38" spans="1:15">
      <c r="A38" s="4"/>
      <c r="B38" s="4"/>
      <c r="C38" s="4"/>
      <c r="D38" s="4"/>
      <c r="E38" s="4"/>
      <c r="F38" s="9"/>
      <c r="H38" s="10"/>
      <c r="I38" s="10"/>
    </row>
    <row r="39" spans="1:15">
      <c r="A39" s="4"/>
      <c r="B39" s="4"/>
      <c r="C39" s="4"/>
      <c r="D39" s="4"/>
      <c r="E39" s="4"/>
      <c r="F39" s="9"/>
      <c r="H39" s="10"/>
    </row>
    <row r="40" spans="1:15">
      <c r="A40" s="4"/>
      <c r="B40" s="4"/>
      <c r="C40" s="4"/>
      <c r="D40" s="4"/>
      <c r="E40" s="4"/>
      <c r="F40" s="9"/>
      <c r="H40" s="10"/>
    </row>
    <row r="41" spans="1:15" ht="21">
      <c r="A41" s="15" t="s">
        <v>29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>
      <c r="A42" s="8" t="s">
        <v>30</v>
      </c>
      <c r="B42" s="8" t="s">
        <v>18</v>
      </c>
      <c r="C42" s="8" t="s">
        <v>29</v>
      </c>
      <c r="D42" s="4"/>
      <c r="E42" s="8" t="s">
        <v>47</v>
      </c>
      <c r="F42" s="9">
        <v>20.38</v>
      </c>
      <c r="H42" s="10">
        <f>LOG(1.98^F42, 2)</f>
        <v>20.084498769613553</v>
      </c>
      <c r="I42" s="10">
        <f>AVERAGE(H42:H43)</f>
        <v>20.030296245946786</v>
      </c>
      <c r="J42">
        <f>STDEV(H42:H44)</f>
        <v>0.11839684757779058</v>
      </c>
      <c r="K42" s="11">
        <f>I42-I17</f>
        <v>-3.8670956840369541</v>
      </c>
      <c r="O42" s="10">
        <f>H42-I17</f>
        <v>-3.8128931603701872</v>
      </c>
    </row>
    <row r="43" spans="1:15">
      <c r="A43" s="8" t="s">
        <v>31</v>
      </c>
      <c r="B43" s="8" t="s">
        <v>18</v>
      </c>
      <c r="C43" s="8" t="s">
        <v>29</v>
      </c>
      <c r="D43" s="4"/>
      <c r="E43" s="8" t="s">
        <v>47</v>
      </c>
      <c r="F43" s="9">
        <v>20.27</v>
      </c>
      <c r="H43" s="10">
        <f t="shared" ref="H43:H91" si="1">LOG(1.98^F43, 2)</f>
        <v>19.976093722280016</v>
      </c>
      <c r="K43" s="11"/>
      <c r="O43" s="10">
        <f>H43-I17</f>
        <v>-3.9212982077037246</v>
      </c>
    </row>
    <row r="44" spans="1:15">
      <c r="A44" s="8" t="s">
        <v>32</v>
      </c>
      <c r="B44" s="8" t="s">
        <v>18</v>
      </c>
      <c r="C44" s="8" t="s">
        <v>29</v>
      </c>
      <c r="D44" s="4"/>
      <c r="E44" s="8" t="s">
        <v>47</v>
      </c>
      <c r="F44" s="9">
        <v>20.14</v>
      </c>
      <c r="H44" s="10">
        <f t="shared" si="1"/>
        <v>19.847978666340385</v>
      </c>
      <c r="K44" s="11"/>
      <c r="O44" s="10">
        <f>H44-I17</f>
        <v>-4.0494132636433555</v>
      </c>
    </row>
    <row r="45" spans="1:15">
      <c r="A45" s="8" t="s">
        <v>33</v>
      </c>
      <c r="B45" s="8" t="s">
        <v>18</v>
      </c>
      <c r="C45" s="8" t="s">
        <v>29</v>
      </c>
      <c r="D45" s="4"/>
      <c r="E45" s="8" t="s">
        <v>48</v>
      </c>
      <c r="F45" s="9">
        <v>22.16</v>
      </c>
      <c r="H45" s="10">
        <f t="shared" si="1"/>
        <v>21.838689535556252</v>
      </c>
      <c r="I45" s="10">
        <f>AVERAGE(H45:H47)</f>
        <v>21.73685449109141</v>
      </c>
      <c r="J45" s="10">
        <f>AVERAGE(I45:I47)</f>
        <v>21.73685449109141</v>
      </c>
      <c r="K45" s="11">
        <f>H45-I20</f>
        <v>-3.1129003525638872</v>
      </c>
      <c r="L45" s="11">
        <f>K45-$K$42</f>
        <v>0.75419533147306694</v>
      </c>
      <c r="M45" s="11">
        <f>2^-L45</f>
        <v>0.59287697260652428</v>
      </c>
    </row>
    <row r="46" spans="1:15">
      <c r="A46" s="8" t="s">
        <v>34</v>
      </c>
      <c r="B46" s="8" t="s">
        <v>18</v>
      </c>
      <c r="C46" s="8" t="s">
        <v>29</v>
      </c>
      <c r="D46" s="4"/>
      <c r="E46" s="8" t="s">
        <v>48</v>
      </c>
      <c r="F46" s="9">
        <v>22.05</v>
      </c>
      <c r="H46" s="10">
        <f t="shared" si="1"/>
        <v>21.730284488222715</v>
      </c>
      <c r="K46" s="11">
        <f>H46-I20</f>
        <v>-3.2213053998974246</v>
      </c>
      <c r="L46" s="11">
        <f t="shared" ref="L46:L59" si="2">K46-$K$42</f>
        <v>0.64579028413952955</v>
      </c>
      <c r="M46" s="11">
        <f t="shared" ref="M46:M65" si="3">2^-L46</f>
        <v>0.63914258314432537</v>
      </c>
    </row>
    <row r="47" spans="1:15">
      <c r="A47" s="8" t="s">
        <v>35</v>
      </c>
      <c r="B47" s="8" t="s">
        <v>18</v>
      </c>
      <c r="C47" s="8" t="s">
        <v>29</v>
      </c>
      <c r="D47" s="4"/>
      <c r="E47" s="8" t="s">
        <v>48</v>
      </c>
      <c r="F47" s="9">
        <v>21.96</v>
      </c>
      <c r="H47" s="10">
        <f t="shared" si="1"/>
        <v>21.641589449495271</v>
      </c>
      <c r="K47" s="11">
        <f>H47-I20</f>
        <v>-3.3100004386248685</v>
      </c>
      <c r="L47" s="11">
        <f t="shared" si="2"/>
        <v>0.55709524541208566</v>
      </c>
      <c r="M47" s="11">
        <f t="shared" si="3"/>
        <v>0.67966924832766784</v>
      </c>
    </row>
    <row r="48" spans="1:15">
      <c r="A48" s="8"/>
      <c r="B48" s="8"/>
      <c r="C48" s="8"/>
      <c r="D48" s="4"/>
      <c r="E48" s="8" t="s">
        <v>49</v>
      </c>
      <c r="F48" s="9">
        <v>20.72</v>
      </c>
      <c r="G48" s="12"/>
      <c r="H48" s="10">
        <f t="shared" si="1"/>
        <v>20.419568915917214</v>
      </c>
      <c r="I48" s="10">
        <f>AVERAGE(H48:H50)</f>
        <v>20.462273934563758</v>
      </c>
      <c r="J48" s="10">
        <f>AVERAGE(I48:I50)</f>
        <v>20.462273934563758</v>
      </c>
      <c r="K48" s="11">
        <f>H48-$I$23</f>
        <v>-3.5315401074747506</v>
      </c>
      <c r="L48" s="11">
        <f t="shared" si="2"/>
        <v>0.33555557656220358</v>
      </c>
      <c r="M48" s="11">
        <f t="shared" si="3"/>
        <v>0.79247889712770969</v>
      </c>
      <c r="O48" s="10">
        <f>H48-$I$23</f>
        <v>-3.5315401074747506</v>
      </c>
    </row>
    <row r="49" spans="1:17">
      <c r="A49" s="8"/>
      <c r="B49" s="8"/>
      <c r="C49" s="8"/>
      <c r="D49" s="4"/>
      <c r="E49" s="8" t="s">
        <v>49</v>
      </c>
      <c r="F49" s="9">
        <v>20.71</v>
      </c>
      <c r="G49" s="12">
        <v>19.169692352685399</v>
      </c>
      <c r="H49" s="10">
        <f t="shared" si="1"/>
        <v>20.409713911614165</v>
      </c>
      <c r="K49" s="11">
        <f t="shared" ref="K49:K50" si="4">H49-$I$23</f>
        <v>-3.5413951117777991</v>
      </c>
      <c r="L49" s="11">
        <f t="shared" si="2"/>
        <v>0.32570057225915505</v>
      </c>
      <c r="M49" s="11">
        <f t="shared" si="3"/>
        <v>0.79791082701769422</v>
      </c>
      <c r="O49" s="10">
        <f t="shared" ref="O49:O50" si="5">H49-$I$23</f>
        <v>-3.5413951117777991</v>
      </c>
    </row>
    <row r="50" spans="1:17">
      <c r="A50" s="8"/>
      <c r="B50" s="8"/>
      <c r="C50" s="8"/>
      <c r="D50" s="4"/>
      <c r="E50" s="8" t="s">
        <v>49</v>
      </c>
      <c r="F50" s="9">
        <v>20.86</v>
      </c>
      <c r="G50" s="12">
        <v>19.209358273747601</v>
      </c>
      <c r="H50" s="10">
        <f t="shared" si="1"/>
        <v>20.557538976159897</v>
      </c>
      <c r="K50" s="11">
        <f t="shared" si="4"/>
        <v>-3.3935700472320676</v>
      </c>
      <c r="L50" s="11">
        <f t="shared" si="2"/>
        <v>0.47352563680488657</v>
      </c>
      <c r="M50" s="11">
        <f t="shared" si="3"/>
        <v>0.72020242541672841</v>
      </c>
      <c r="O50" s="10">
        <f t="shared" si="5"/>
        <v>-3.3935700472320676</v>
      </c>
    </row>
    <row r="51" spans="1:17">
      <c r="A51" s="8"/>
      <c r="B51" s="8"/>
      <c r="C51" s="8"/>
      <c r="D51" s="4"/>
      <c r="E51" s="8" t="s">
        <v>50</v>
      </c>
      <c r="F51" s="9">
        <v>22.39</v>
      </c>
      <c r="H51" s="10">
        <f t="shared" si="1"/>
        <v>22.065354634526372</v>
      </c>
      <c r="I51" s="10">
        <f>AVERAGE(H51:H53)</f>
        <v>22.186899687597304</v>
      </c>
      <c r="J51" s="10">
        <f>AVERAGE(I51:I53)</f>
        <v>22.186899687597304</v>
      </c>
      <c r="K51" s="11">
        <f>H51-$I$26</f>
        <v>-2.6780815166368974</v>
      </c>
      <c r="L51" s="11">
        <f t="shared" si="2"/>
        <v>1.1890141674000567</v>
      </c>
      <c r="M51" s="11">
        <f>2^-L51</f>
        <v>0.43860246722806689</v>
      </c>
      <c r="N51" s="11"/>
    </row>
    <row r="52" spans="1:17">
      <c r="A52" s="8"/>
      <c r="B52" s="8"/>
      <c r="C52" s="8"/>
      <c r="D52" s="4"/>
      <c r="E52" s="8" t="s">
        <v>50</v>
      </c>
      <c r="F52" s="9">
        <v>22.56</v>
      </c>
      <c r="H52" s="10">
        <f t="shared" si="1"/>
        <v>22.232889707678201</v>
      </c>
      <c r="K52" s="11">
        <f t="shared" ref="K52:K53" si="6">H52-$I$26</f>
        <v>-2.5105464434850688</v>
      </c>
      <c r="L52" s="11">
        <f t="shared" si="2"/>
        <v>1.3565492405518853</v>
      </c>
      <c r="M52" s="11">
        <f t="shared" si="3"/>
        <v>0.39051524085758982</v>
      </c>
    </row>
    <row r="53" spans="1:17">
      <c r="A53" s="8"/>
      <c r="B53" s="8"/>
      <c r="C53" s="8"/>
      <c r="D53" s="4"/>
      <c r="E53" s="8" t="s">
        <v>50</v>
      </c>
      <c r="F53" s="9">
        <v>22.59</v>
      </c>
      <c r="H53" s="10">
        <f t="shared" si="1"/>
        <v>22.26245472058735</v>
      </c>
      <c r="K53" s="11">
        <f t="shared" si="6"/>
        <v>-2.4809814305759197</v>
      </c>
      <c r="L53" s="11">
        <f t="shared" si="2"/>
        <v>1.3861142534610345</v>
      </c>
      <c r="M53" s="11">
        <f t="shared" si="3"/>
        <v>0.38259389193751703</v>
      </c>
    </row>
    <row r="54" spans="1:17">
      <c r="A54" s="4"/>
      <c r="B54" s="4"/>
      <c r="C54" s="4"/>
      <c r="D54" s="4"/>
      <c r="E54" s="8" t="s">
        <v>51</v>
      </c>
      <c r="F54" s="9">
        <v>21.27</v>
      </c>
      <c r="H54" s="10">
        <f t="shared" si="1"/>
        <v>20.961594152584901</v>
      </c>
      <c r="I54" s="10">
        <f>AVERAGE(H54:H56)</f>
        <v>20.780919073695671</v>
      </c>
      <c r="J54" s="10">
        <f>AVERAGE(I54:I56)</f>
        <v>20.780919073695671</v>
      </c>
      <c r="K54" s="11">
        <f>H54-$I$29</f>
        <v>-2.5866366702453867</v>
      </c>
      <c r="L54" s="11">
        <f t="shared" si="2"/>
        <v>1.2804590137915675</v>
      </c>
      <c r="M54" s="11">
        <f t="shared" si="3"/>
        <v>0.41166451092052125</v>
      </c>
    </row>
    <row r="55" spans="1:17">
      <c r="A55" s="4"/>
      <c r="B55" s="4"/>
      <c r="C55" s="4"/>
      <c r="D55" s="4"/>
      <c r="E55" s="8" t="s">
        <v>51</v>
      </c>
      <c r="F55" s="9">
        <v>21.08</v>
      </c>
      <c r="H55" s="10">
        <f t="shared" si="1"/>
        <v>20.774349070826972</v>
      </c>
      <c r="K55" s="11">
        <f t="shared" ref="K55:K57" si="7">H55-$I$29</f>
        <v>-2.7738817520033159</v>
      </c>
      <c r="L55" s="11">
        <f t="shared" si="2"/>
        <v>1.0932139320336383</v>
      </c>
      <c r="M55" s="11">
        <f t="shared" si="3"/>
        <v>0.46871603886759683</v>
      </c>
    </row>
    <row r="56" spans="1:17">
      <c r="A56" s="4"/>
      <c r="B56" s="4"/>
      <c r="C56" s="4"/>
      <c r="D56" s="4"/>
      <c r="E56" s="8" t="s">
        <v>51</v>
      </c>
      <c r="F56" s="9">
        <v>20.91</v>
      </c>
      <c r="H56" s="10">
        <f t="shared" si="1"/>
        <v>20.606813997675143</v>
      </c>
      <c r="K56" s="11">
        <f t="shared" si="7"/>
        <v>-2.9414168251551445</v>
      </c>
      <c r="L56" s="11">
        <f t="shared" si="2"/>
        <v>0.92567885888180967</v>
      </c>
      <c r="M56" s="11">
        <f t="shared" si="3"/>
        <v>0.52643274722192945</v>
      </c>
    </row>
    <row r="57" spans="1:17">
      <c r="A57" s="4"/>
      <c r="B57" s="4"/>
      <c r="C57" s="4"/>
      <c r="D57" s="4"/>
      <c r="E57" s="13" t="s">
        <v>52</v>
      </c>
      <c r="F57" s="9">
        <v>21.09</v>
      </c>
      <c r="H57" s="10">
        <f t="shared" si="1"/>
        <v>20.784204075130024</v>
      </c>
      <c r="I57" s="10">
        <f>AVERAGE(H57:H59)</f>
        <v>20.731644052180432</v>
      </c>
      <c r="K57" s="11">
        <f>H57-$I$32</f>
        <v>-3.314626955134564</v>
      </c>
      <c r="L57" s="11">
        <f t="shared" si="2"/>
        <v>0.55246872890239018</v>
      </c>
      <c r="M57" s="11">
        <f t="shared" si="3"/>
        <v>0.68185234890370083</v>
      </c>
      <c r="Q57" s="9"/>
    </row>
    <row r="58" spans="1:17">
      <c r="A58" s="4"/>
      <c r="B58" s="4"/>
      <c r="C58" s="4"/>
      <c r="D58" s="4"/>
      <c r="E58" s="13" t="s">
        <v>52</v>
      </c>
      <c r="F58" s="9">
        <v>21.01</v>
      </c>
      <c r="H58" s="10">
        <f t="shared" si="1"/>
        <v>20.705364040705636</v>
      </c>
      <c r="K58" s="11">
        <f>H58-$I$32</f>
        <v>-3.3934669895589522</v>
      </c>
      <c r="L58" s="11">
        <f t="shared" si="2"/>
        <v>0.47362869447800193</v>
      </c>
      <c r="M58" s="11">
        <f t="shared" si="3"/>
        <v>0.72015098021653778</v>
      </c>
      <c r="Q58" s="9"/>
    </row>
    <row r="59" spans="1:17">
      <c r="A59" s="4"/>
      <c r="B59" s="4"/>
      <c r="C59" s="4"/>
      <c r="D59" s="4"/>
      <c r="E59" s="13" t="s">
        <v>52</v>
      </c>
      <c r="F59" s="9">
        <v>21.01</v>
      </c>
      <c r="H59" s="10">
        <f t="shared" si="1"/>
        <v>20.705364040705636</v>
      </c>
      <c r="K59" s="11">
        <f>H59-$I$32</f>
        <v>-3.3934669895589522</v>
      </c>
      <c r="L59" s="11">
        <f t="shared" si="2"/>
        <v>0.47362869447800193</v>
      </c>
      <c r="M59" s="11">
        <f t="shared" si="3"/>
        <v>0.72015098021653778</v>
      </c>
      <c r="Q59" s="9"/>
    </row>
    <row r="60" spans="1:17" ht="21">
      <c r="A60" s="7"/>
      <c r="B60" s="7"/>
      <c r="C60" s="7"/>
      <c r="D60" s="7"/>
      <c r="E60" s="4"/>
      <c r="F60" s="9"/>
      <c r="G60" s="7"/>
      <c r="H60" s="10"/>
      <c r="I60" s="10"/>
      <c r="J60" s="7"/>
      <c r="K60" s="11"/>
      <c r="L60" s="11"/>
      <c r="M60" s="11"/>
      <c r="N60" s="7"/>
      <c r="O60" s="7"/>
      <c r="Q60" s="9"/>
    </row>
    <row r="61" spans="1:17">
      <c r="A61" s="8"/>
      <c r="B61" s="8"/>
      <c r="C61" s="8"/>
      <c r="D61" s="4"/>
      <c r="E61" s="4"/>
      <c r="F61" s="9"/>
      <c r="H61" s="10"/>
      <c r="I61" s="10"/>
      <c r="K61" s="11"/>
      <c r="L61" s="11"/>
      <c r="M61" s="11"/>
      <c r="O61" s="10"/>
      <c r="Q61" s="9"/>
    </row>
    <row r="62" spans="1:17">
      <c r="A62" s="8"/>
      <c r="B62" s="8"/>
      <c r="C62" s="8"/>
      <c r="D62" s="4"/>
      <c r="E62" s="4"/>
      <c r="F62" s="9"/>
      <c r="H62" s="10"/>
      <c r="K62" s="11"/>
      <c r="L62" s="11"/>
      <c r="M62" s="11"/>
      <c r="O62" s="10"/>
      <c r="Q62" s="9"/>
    </row>
    <row r="63" spans="1:17">
      <c r="A63" s="8"/>
      <c r="B63" s="8"/>
      <c r="C63" s="8"/>
      <c r="D63" s="4"/>
      <c r="E63" s="4"/>
      <c r="F63" s="9"/>
      <c r="H63" s="10"/>
      <c r="I63" s="10"/>
      <c r="K63" s="11"/>
      <c r="L63" s="11"/>
      <c r="M63" s="11"/>
      <c r="O63" s="10"/>
    </row>
    <row r="64" spans="1:17">
      <c r="A64" s="8"/>
      <c r="B64" s="8"/>
      <c r="C64" s="8"/>
      <c r="D64" s="4"/>
      <c r="E64" s="4"/>
      <c r="F64" s="9"/>
      <c r="H64" s="10"/>
      <c r="I64" s="10"/>
      <c r="K64" s="11"/>
      <c r="L64" s="11"/>
      <c r="M64" s="11"/>
    </row>
    <row r="65" spans="1:15">
      <c r="A65" s="8"/>
      <c r="B65" s="8"/>
      <c r="C65" s="8"/>
      <c r="D65" s="4"/>
      <c r="E65" s="4"/>
      <c r="F65" s="9"/>
      <c r="H65" s="10"/>
      <c r="K65" s="11"/>
      <c r="L65" s="11"/>
      <c r="M65" s="11"/>
    </row>
    <row r="66" spans="1:15">
      <c r="A66" s="8"/>
      <c r="B66" s="8"/>
      <c r="C66" s="8"/>
      <c r="D66" s="4"/>
      <c r="E66" s="8"/>
      <c r="F66" s="12"/>
      <c r="H66" s="10"/>
      <c r="K66" s="11"/>
      <c r="L66" s="11"/>
      <c r="M66" s="11"/>
    </row>
    <row r="67" spans="1:15">
      <c r="A67" s="8"/>
      <c r="B67" s="8"/>
      <c r="C67" s="8"/>
      <c r="D67" s="4"/>
      <c r="E67" s="8"/>
      <c r="F67" s="12"/>
      <c r="H67" s="10"/>
      <c r="I67" s="10"/>
      <c r="K67" s="11"/>
      <c r="L67" s="11"/>
      <c r="M67" s="11"/>
      <c r="O67" s="10"/>
    </row>
    <row r="68" spans="1:15">
      <c r="A68" s="8"/>
      <c r="B68" s="8"/>
      <c r="C68" s="8"/>
      <c r="D68" s="4"/>
      <c r="E68" s="8"/>
      <c r="F68" s="12"/>
      <c r="H68" s="10"/>
      <c r="K68" s="11"/>
      <c r="L68" s="11"/>
      <c r="M68" s="11"/>
      <c r="O68" s="10"/>
    </row>
    <row r="69" spans="1:15">
      <c r="A69" s="8"/>
      <c r="B69" s="8"/>
      <c r="C69" s="8"/>
      <c r="D69" s="4"/>
      <c r="E69" s="8"/>
      <c r="F69" s="12"/>
      <c r="H69" s="10"/>
      <c r="K69" s="11"/>
      <c r="L69" s="11"/>
      <c r="M69" s="11"/>
      <c r="O69" s="10"/>
    </row>
    <row r="70" spans="1:15">
      <c r="A70" s="8"/>
      <c r="B70" s="8"/>
      <c r="C70" s="8"/>
      <c r="D70" s="4"/>
      <c r="E70" s="8"/>
      <c r="F70" s="12"/>
      <c r="H70" s="10"/>
      <c r="I70" s="10"/>
      <c r="K70" s="11"/>
      <c r="L70" s="11"/>
      <c r="M70" s="11"/>
      <c r="N70" s="11"/>
    </row>
    <row r="71" spans="1:15">
      <c r="A71" s="8"/>
      <c r="B71" s="8"/>
      <c r="C71" s="8"/>
      <c r="D71" s="4"/>
      <c r="E71" s="8"/>
      <c r="F71" s="12"/>
      <c r="H71" s="10"/>
      <c r="K71" s="11"/>
      <c r="L71" s="11"/>
      <c r="M71" s="11"/>
    </row>
    <row r="72" spans="1:15">
      <c r="A72" s="8"/>
      <c r="B72" s="8"/>
      <c r="C72" s="8"/>
      <c r="D72" s="4"/>
      <c r="E72" s="8"/>
      <c r="F72" s="12"/>
      <c r="H72" s="10"/>
      <c r="K72" s="11"/>
      <c r="L72" s="11"/>
      <c r="M72" s="11"/>
    </row>
    <row r="73" spans="1:15" ht="21">
      <c r="A73" s="7"/>
      <c r="B73" s="4"/>
      <c r="C73" s="4"/>
      <c r="D73" s="4"/>
      <c r="E73" s="13"/>
      <c r="F73" s="6"/>
      <c r="H73" s="10"/>
      <c r="I73" s="10"/>
      <c r="K73" s="11"/>
      <c r="L73" s="11"/>
      <c r="M73" s="11"/>
    </row>
    <row r="74" spans="1:15">
      <c r="A74" s="4"/>
      <c r="B74" s="4"/>
      <c r="C74" s="4"/>
      <c r="D74" s="4"/>
      <c r="E74" s="13"/>
      <c r="F74" s="6"/>
      <c r="H74" s="10"/>
    </row>
    <row r="75" spans="1:15">
      <c r="A75" s="4"/>
      <c r="B75" s="4"/>
      <c r="C75" s="4"/>
      <c r="D75" s="4"/>
      <c r="E75" s="13"/>
      <c r="F75" s="6"/>
      <c r="H75" s="10"/>
    </row>
    <row r="76" spans="1:15">
      <c r="A76" s="4"/>
      <c r="B76" s="4"/>
      <c r="C76" s="4"/>
      <c r="D76" s="4"/>
      <c r="E76" s="4"/>
      <c r="F76" s="6"/>
      <c r="H76" s="10"/>
      <c r="I76" s="10"/>
      <c r="K76" s="11"/>
      <c r="L76" s="11"/>
      <c r="M76" s="11"/>
    </row>
    <row r="77" spans="1:15">
      <c r="A77" s="4"/>
      <c r="B77" s="4"/>
      <c r="C77" s="4"/>
      <c r="D77" s="4"/>
      <c r="E77" s="8"/>
      <c r="F77" s="6"/>
      <c r="H77" s="10"/>
    </row>
    <row r="78" spans="1:15">
      <c r="A78" s="4"/>
      <c r="B78" s="4"/>
      <c r="C78" s="4"/>
      <c r="D78" s="4"/>
      <c r="E78" s="8"/>
      <c r="F78" s="6"/>
      <c r="H78" s="10"/>
    </row>
    <row r="79" spans="1:15" ht="21">
      <c r="A79" s="7"/>
      <c r="B79" s="7"/>
      <c r="C79" s="7"/>
      <c r="D79" s="7"/>
      <c r="E79" s="8"/>
      <c r="F79" s="7"/>
      <c r="G79" s="7"/>
      <c r="H79" s="10"/>
      <c r="I79" s="7"/>
      <c r="J79" s="7"/>
      <c r="K79" s="7"/>
      <c r="L79" s="7"/>
      <c r="M79" s="7"/>
      <c r="N79" s="7"/>
      <c r="O79" s="7"/>
    </row>
    <row r="80" spans="1:15">
      <c r="A80" s="8"/>
      <c r="B80" s="8"/>
      <c r="C80" s="8"/>
      <c r="D80" s="4"/>
      <c r="E80" s="8"/>
      <c r="F80" s="9"/>
      <c r="H80" s="9"/>
      <c r="I80" s="10"/>
      <c r="K80" s="11"/>
    </row>
    <row r="81" spans="1:17">
      <c r="A81" s="8"/>
      <c r="B81" s="8"/>
      <c r="C81" s="8"/>
      <c r="D81" s="4"/>
      <c r="E81" s="8"/>
      <c r="F81" s="9"/>
      <c r="H81" s="9"/>
    </row>
    <row r="82" spans="1:17">
      <c r="A82" s="8"/>
      <c r="B82" s="8"/>
      <c r="C82" s="8"/>
      <c r="D82" s="4"/>
      <c r="E82" s="8"/>
      <c r="F82" s="9"/>
      <c r="H82" s="9"/>
    </row>
    <row r="83" spans="1:17">
      <c r="A83" s="8"/>
      <c r="B83" s="8"/>
      <c r="C83" s="8"/>
      <c r="D83" s="4"/>
      <c r="E83" s="8"/>
      <c r="F83" s="9"/>
      <c r="H83" s="9"/>
      <c r="I83" s="10"/>
      <c r="K83" s="11"/>
      <c r="L83" s="11"/>
      <c r="M83" s="11"/>
    </row>
    <row r="84" spans="1:17">
      <c r="A84" s="8"/>
      <c r="B84" s="8"/>
      <c r="C84" s="8"/>
      <c r="D84" s="4"/>
      <c r="E84" s="8"/>
      <c r="F84" s="9"/>
      <c r="H84" s="9"/>
      <c r="K84" s="11"/>
      <c r="L84" s="11"/>
      <c r="M84" s="11"/>
    </row>
    <row r="85" spans="1:17" ht="21">
      <c r="A85" s="7" t="s">
        <v>53</v>
      </c>
      <c r="B85" s="7"/>
      <c r="C85" s="7"/>
      <c r="D85" s="7"/>
      <c r="E85" s="7"/>
      <c r="F85" s="7"/>
      <c r="G85" s="7"/>
      <c r="H85" s="10"/>
      <c r="I85" s="7"/>
      <c r="J85" s="7"/>
      <c r="K85" s="7"/>
      <c r="L85" s="7"/>
      <c r="M85" s="7"/>
      <c r="N85" s="7"/>
      <c r="O85" s="7"/>
      <c r="Q85" s="9"/>
    </row>
    <row r="86" spans="1:17">
      <c r="A86" s="8" t="s">
        <v>54</v>
      </c>
      <c r="B86" s="8" t="s">
        <v>18</v>
      </c>
      <c r="C86" s="8"/>
      <c r="D86" s="4"/>
      <c r="E86" s="8" t="s">
        <v>47</v>
      </c>
      <c r="F86" s="9">
        <v>20.63</v>
      </c>
      <c r="G86">
        <v>2</v>
      </c>
      <c r="H86" s="10">
        <f>LOG(2^F86, 2)</f>
        <v>20.63</v>
      </c>
      <c r="I86" s="10">
        <f>AVERAGE(H86:H88)</f>
        <v>20.49</v>
      </c>
      <c r="J86">
        <f>STDEV(H86:H88)</f>
        <v>0.13114877048603912</v>
      </c>
      <c r="K86" s="11">
        <f>I86-I17</f>
        <v>-3.4073919299837421</v>
      </c>
      <c r="O86" s="10">
        <f>H86-$I$17</f>
        <v>-3.2673919299837415</v>
      </c>
      <c r="Q86" s="9"/>
    </row>
    <row r="87" spans="1:17">
      <c r="A87" s="8" t="s">
        <v>55</v>
      </c>
      <c r="B87" s="8" t="s">
        <v>18</v>
      </c>
      <c r="C87" s="8"/>
      <c r="D87" s="4"/>
      <c r="E87" s="8" t="s">
        <v>47</v>
      </c>
      <c r="F87" s="9">
        <v>20.47</v>
      </c>
      <c r="H87" s="10">
        <f t="shared" ref="H87:H103" si="8">LOG(2^F87, 2)</f>
        <v>20.47</v>
      </c>
      <c r="O87" s="10">
        <f t="shared" ref="O87:O88" si="9">H87-$I$17</f>
        <v>-3.4273919299837416</v>
      </c>
      <c r="Q87" s="9"/>
    </row>
    <row r="88" spans="1:17">
      <c r="A88" s="8" t="s">
        <v>56</v>
      </c>
      <c r="B88" s="8" t="s">
        <v>18</v>
      </c>
      <c r="C88" s="8"/>
      <c r="D88" s="4"/>
      <c r="E88" s="8" t="s">
        <v>47</v>
      </c>
      <c r="F88" s="9">
        <v>20.37</v>
      </c>
      <c r="H88" s="10">
        <f t="shared" si="8"/>
        <v>20.37</v>
      </c>
      <c r="O88" s="10">
        <f t="shared" si="9"/>
        <v>-3.5273919299837395</v>
      </c>
    </row>
    <row r="89" spans="1:17">
      <c r="A89" s="8" t="s">
        <v>57</v>
      </c>
      <c r="B89" s="8" t="s">
        <v>18</v>
      </c>
      <c r="C89" s="8"/>
      <c r="D89" s="4"/>
      <c r="E89" s="8" t="s">
        <v>48</v>
      </c>
      <c r="F89" s="9">
        <v>21.89</v>
      </c>
      <c r="H89" s="10">
        <f t="shared" si="8"/>
        <v>21.89</v>
      </c>
      <c r="I89" s="10">
        <f>AVERAGE(H89:H91)</f>
        <v>21.86</v>
      </c>
      <c r="J89">
        <f>STDEV(H89:H91)</f>
        <v>6.0827625302982365E-2</v>
      </c>
      <c r="K89" s="11">
        <f>H89-I20</f>
        <v>-3.0615898881201389</v>
      </c>
      <c r="L89" s="11">
        <f>K89-K86</f>
        <v>0.34580204186360319</v>
      </c>
      <c r="M89" s="11">
        <f>2^-L89</f>
        <v>0.78687040768019834</v>
      </c>
    </row>
    <row r="90" spans="1:17">
      <c r="A90" s="8" t="s">
        <v>58</v>
      </c>
      <c r="B90" s="8" t="s">
        <v>18</v>
      </c>
      <c r="C90" s="8"/>
      <c r="D90" s="4"/>
      <c r="E90" s="8" t="s">
        <v>48</v>
      </c>
      <c r="F90" s="9">
        <v>21.79</v>
      </c>
      <c r="H90" s="10">
        <f t="shared" si="8"/>
        <v>21.79</v>
      </c>
      <c r="K90" s="11">
        <f>H90-I20</f>
        <v>-3.1615898881201403</v>
      </c>
      <c r="L90" s="11">
        <f>K90-K86</f>
        <v>0.24580204186360177</v>
      </c>
      <c r="M90" s="11">
        <f>2^-L90</f>
        <v>0.84334682140675155</v>
      </c>
    </row>
    <row r="91" spans="1:17">
      <c r="A91" s="8" t="s">
        <v>59</v>
      </c>
      <c r="B91" s="8" t="s">
        <v>18</v>
      </c>
      <c r="C91" s="8"/>
      <c r="D91" s="4"/>
      <c r="E91" s="8" t="s">
        <v>48</v>
      </c>
      <c r="F91" s="9">
        <v>21.9</v>
      </c>
      <c r="H91" s="10">
        <f t="shared" si="8"/>
        <v>21.9</v>
      </c>
      <c r="K91" s="11">
        <f>H91-I20</f>
        <v>-3.0515898881201409</v>
      </c>
      <c r="L91" s="11">
        <f>K91-$K$86</f>
        <v>0.3558020418636012</v>
      </c>
      <c r="M91" s="11">
        <f>2^-L91</f>
        <v>0.78143509674868694</v>
      </c>
    </row>
    <row r="92" spans="1:17">
      <c r="A92" s="8"/>
      <c r="B92" s="8"/>
      <c r="C92" s="8"/>
      <c r="D92" s="4"/>
      <c r="E92" s="8" t="s">
        <v>49</v>
      </c>
      <c r="F92" s="9">
        <v>20.57</v>
      </c>
      <c r="H92" s="10">
        <f t="shared" si="8"/>
        <v>20.57</v>
      </c>
      <c r="I92" s="10">
        <f>AVERAGE(H92:H94)</f>
        <v>20.52</v>
      </c>
      <c r="J92">
        <f>STDEV(H92:H94)</f>
        <v>4.3588989435407434E-2</v>
      </c>
      <c r="K92" s="11">
        <f>H92-$I$23</f>
        <v>-3.3811090233919643</v>
      </c>
      <c r="L92" s="11">
        <f>K92-$K$86</f>
        <v>2.6282906591777788E-2</v>
      </c>
      <c r="M92" s="11">
        <f t="shared" ref="M92:M100" si="10">2^-L92</f>
        <v>0.98194702059136485</v>
      </c>
      <c r="O92" s="10">
        <f>H92-$I$23</f>
        <v>-3.3811090233919643</v>
      </c>
    </row>
    <row r="93" spans="1:17">
      <c r="A93" s="8"/>
      <c r="B93" s="8"/>
      <c r="C93" s="8"/>
      <c r="D93" s="4"/>
      <c r="E93" s="8" t="s">
        <v>49</v>
      </c>
      <c r="F93" s="9">
        <v>20.49</v>
      </c>
      <c r="H93" s="10">
        <f t="shared" si="8"/>
        <v>20.49</v>
      </c>
      <c r="K93" s="11">
        <f t="shared" ref="K93:K95" si="11">H93-$I$23</f>
        <v>-3.4611090233919661</v>
      </c>
      <c r="L93" s="11">
        <f t="shared" ref="L93:L100" si="12">K93-$K$86</f>
        <v>-5.3717093408224059E-2</v>
      </c>
      <c r="M93" s="11">
        <f t="shared" si="10"/>
        <v>1.0379357156405711</v>
      </c>
      <c r="O93" s="10">
        <f t="shared" ref="O93:O94" si="13">H93-$I$23</f>
        <v>-3.4611090233919661</v>
      </c>
    </row>
    <row r="94" spans="1:17">
      <c r="A94" s="8"/>
      <c r="B94" s="8"/>
      <c r="C94" s="8"/>
      <c r="D94" s="4"/>
      <c r="E94" s="8" t="s">
        <v>49</v>
      </c>
      <c r="F94" s="9">
        <v>20.5</v>
      </c>
      <c r="H94" s="10">
        <f t="shared" si="8"/>
        <v>20.5</v>
      </c>
      <c r="K94" s="11">
        <f t="shared" si="11"/>
        <v>-3.4511090233919646</v>
      </c>
      <c r="L94" s="11">
        <f t="shared" si="12"/>
        <v>-4.3717093408222496E-2</v>
      </c>
      <c r="M94" s="11">
        <f t="shared" si="10"/>
        <v>1.0307661699487194</v>
      </c>
      <c r="O94" s="10">
        <f t="shared" si="13"/>
        <v>-3.4511090233919646</v>
      </c>
    </row>
    <row r="95" spans="1:17">
      <c r="A95" s="8"/>
      <c r="B95" s="8"/>
      <c r="C95" s="8"/>
      <c r="D95" s="4"/>
      <c r="E95" s="8" t="s">
        <v>50</v>
      </c>
      <c r="F95" s="9">
        <v>21.46</v>
      </c>
      <c r="H95" s="10">
        <f t="shared" si="8"/>
        <v>21.46</v>
      </c>
      <c r="I95" s="10"/>
      <c r="K95" s="11">
        <f>H95-$I$26</f>
        <v>-3.2834361511632686</v>
      </c>
      <c r="L95" s="11">
        <f t="shared" si="12"/>
        <v>0.12395577882047348</v>
      </c>
      <c r="M95" s="11">
        <f t="shared" si="10"/>
        <v>0.91766801004366039</v>
      </c>
      <c r="N95" s="11"/>
    </row>
    <row r="96" spans="1:17">
      <c r="A96" s="8"/>
      <c r="B96" s="8"/>
      <c r="C96" s="8"/>
      <c r="D96" s="4"/>
      <c r="E96" s="8" t="s">
        <v>50</v>
      </c>
      <c r="F96" s="9">
        <v>21.4</v>
      </c>
      <c r="H96" s="10">
        <f t="shared" si="8"/>
        <v>21.4</v>
      </c>
      <c r="K96" s="11">
        <f t="shared" ref="K96:K98" si="14">H96-$I$26</f>
        <v>-3.3434361511632709</v>
      </c>
      <c r="L96" s="11">
        <f t="shared" si="12"/>
        <v>6.395577882047121E-2</v>
      </c>
      <c r="M96" s="11">
        <f t="shared" si="10"/>
        <v>0.95663748028972395</v>
      </c>
    </row>
    <row r="97" spans="1:15">
      <c r="A97" s="8"/>
      <c r="B97" s="8"/>
      <c r="C97" s="8"/>
      <c r="D97" s="4"/>
      <c r="E97" s="8" t="s">
        <v>50</v>
      </c>
      <c r="F97" s="9">
        <v>21.52</v>
      </c>
      <c r="H97" s="10">
        <f t="shared" si="8"/>
        <v>21.52</v>
      </c>
      <c r="K97" s="11">
        <f t="shared" si="14"/>
        <v>-3.2234361511632699</v>
      </c>
      <c r="L97" s="11">
        <f t="shared" si="12"/>
        <v>0.1839557788204722</v>
      </c>
      <c r="M97" s="11">
        <f t="shared" si="10"/>
        <v>0.88028599548750053</v>
      </c>
    </row>
    <row r="98" spans="1:15" ht="21">
      <c r="A98" s="7"/>
      <c r="B98" s="4"/>
      <c r="C98" s="4"/>
      <c r="D98" s="4"/>
      <c r="E98" s="8" t="s">
        <v>51</v>
      </c>
      <c r="F98" s="9">
        <v>19.96</v>
      </c>
      <c r="H98" s="10">
        <f t="shared" si="8"/>
        <v>19.96</v>
      </c>
      <c r="I98" s="10"/>
      <c r="K98" s="11">
        <f>H98-$I$29</f>
        <v>-3.5882308228302868</v>
      </c>
      <c r="L98" s="11">
        <f t="shared" si="12"/>
        <v>-0.18083889284654475</v>
      </c>
      <c r="M98" s="11">
        <f t="shared" si="10"/>
        <v>1.1335428218847567</v>
      </c>
    </row>
    <row r="99" spans="1:15">
      <c r="E99" s="8" t="s">
        <v>51</v>
      </c>
      <c r="F99" s="9">
        <v>20</v>
      </c>
      <c r="H99" s="10">
        <f t="shared" si="8"/>
        <v>20</v>
      </c>
      <c r="I99" s="10"/>
      <c r="K99" s="11">
        <f t="shared" ref="K99:K101" si="15">H99-$I$29</f>
        <v>-3.5482308228302877</v>
      </c>
      <c r="L99" s="11">
        <f t="shared" si="12"/>
        <v>-0.1408388928465456</v>
      </c>
      <c r="M99" s="11">
        <f t="shared" si="10"/>
        <v>1.1025460338098925</v>
      </c>
    </row>
    <row r="100" spans="1:15">
      <c r="E100" s="8" t="s">
        <v>51</v>
      </c>
      <c r="F100" s="9">
        <v>20.04</v>
      </c>
      <c r="H100" s="10">
        <f t="shared" si="8"/>
        <v>20.04</v>
      </c>
      <c r="K100" s="11">
        <f t="shared" si="15"/>
        <v>-3.5082308228302885</v>
      </c>
      <c r="L100" s="11">
        <f t="shared" si="12"/>
        <v>-0.10083889284654646</v>
      </c>
      <c r="M100" s="11">
        <f t="shared" si="10"/>
        <v>1.0723968545349856</v>
      </c>
    </row>
    <row r="101" spans="1:15">
      <c r="E101" s="13"/>
      <c r="F101" s="12"/>
      <c r="H101" s="10"/>
      <c r="K101" s="11"/>
      <c r="L101" s="11"/>
      <c r="M101" s="11"/>
    </row>
    <row r="102" spans="1:15">
      <c r="E102" s="13"/>
      <c r="F102" s="12"/>
      <c r="H102" s="10"/>
      <c r="I102" s="10"/>
      <c r="K102" s="11"/>
      <c r="L102" s="11"/>
      <c r="M102" s="11"/>
      <c r="O102" s="10"/>
    </row>
    <row r="103" spans="1:15">
      <c r="E103" s="13"/>
      <c r="F103" s="12"/>
      <c r="H103" s="10"/>
      <c r="K103" s="11"/>
      <c r="L103" s="11"/>
      <c r="M103" s="11"/>
      <c r="O103" s="10"/>
    </row>
    <row r="104" spans="1:15">
      <c r="E104" s="8"/>
      <c r="F104" s="12"/>
      <c r="H104" s="12"/>
      <c r="K104" s="11"/>
      <c r="L104" s="11"/>
      <c r="M104" s="11"/>
      <c r="O104" s="10"/>
    </row>
    <row r="105" spans="1:15">
      <c r="E105" s="8"/>
      <c r="F105" s="12"/>
      <c r="H105" s="12"/>
      <c r="I105" s="10"/>
      <c r="K105" s="11"/>
      <c r="L105" s="11"/>
      <c r="M105" s="11"/>
    </row>
    <row r="106" spans="1:15">
      <c r="E106" s="8"/>
      <c r="F106" s="12"/>
      <c r="H106" s="12"/>
      <c r="K106" s="11"/>
      <c r="L106" s="11"/>
      <c r="M106" s="11"/>
    </row>
    <row r="107" spans="1:15">
      <c r="E107" s="8"/>
      <c r="F107" s="12"/>
      <c r="H107" s="12"/>
      <c r="K107" s="11"/>
      <c r="L107" s="11"/>
      <c r="M107" s="11"/>
    </row>
    <row r="109" spans="1:15" ht="21">
      <c r="A109" s="7"/>
    </row>
    <row r="110" spans="1:15">
      <c r="E110" s="8"/>
      <c r="F110" s="12"/>
      <c r="H110" s="10"/>
      <c r="I110" s="10"/>
      <c r="K110" s="11"/>
      <c r="O110" s="10"/>
    </row>
    <row r="111" spans="1:15">
      <c r="E111" s="8"/>
      <c r="F111" s="12"/>
      <c r="H111" s="10"/>
      <c r="O111" s="10"/>
    </row>
    <row r="112" spans="1:15">
      <c r="E112" s="8"/>
      <c r="F112" s="12"/>
      <c r="H112" s="10"/>
      <c r="O112" s="10"/>
    </row>
    <row r="113" spans="5:15">
      <c r="E113" s="8"/>
      <c r="F113" s="12"/>
      <c r="H113" s="10"/>
      <c r="I113" s="10"/>
      <c r="K113" s="11"/>
      <c r="L113" s="11"/>
      <c r="M113" s="11"/>
    </row>
    <row r="114" spans="5:15">
      <c r="E114" s="8"/>
      <c r="F114" s="12"/>
      <c r="H114" s="10"/>
      <c r="K114" s="11"/>
      <c r="L114" s="11"/>
      <c r="M114" s="11"/>
    </row>
    <row r="115" spans="5:15">
      <c r="E115" s="8"/>
      <c r="F115" s="12"/>
      <c r="H115" s="10"/>
      <c r="K115" s="11"/>
      <c r="L115" s="11"/>
      <c r="M115" s="11"/>
    </row>
    <row r="116" spans="5:15">
      <c r="E116" s="8"/>
      <c r="F116" s="12"/>
      <c r="H116" s="10"/>
      <c r="I116" s="10"/>
      <c r="K116" s="11"/>
      <c r="L116" s="11"/>
      <c r="M116" s="11"/>
      <c r="O116" s="10"/>
    </row>
    <row r="117" spans="5:15">
      <c r="E117" s="8"/>
      <c r="F117" s="12"/>
      <c r="H117" s="10"/>
      <c r="K117" s="11"/>
      <c r="L117" s="11"/>
      <c r="M117" s="11"/>
      <c r="O117" s="10"/>
    </row>
    <row r="118" spans="5:15">
      <c r="E118" s="8"/>
      <c r="F118" s="12"/>
      <c r="H118" s="10"/>
      <c r="K118" s="11"/>
      <c r="L118" s="11"/>
      <c r="M118" s="11"/>
      <c r="O118" s="10"/>
    </row>
    <row r="119" spans="5:15">
      <c r="E119" s="8"/>
      <c r="F119" s="12"/>
      <c r="H119" s="10"/>
      <c r="I119" s="10"/>
      <c r="K119" s="11"/>
      <c r="L119" s="11"/>
      <c r="M119" s="11"/>
    </row>
    <row r="120" spans="5:15">
      <c r="E120" s="8"/>
      <c r="F120" s="12"/>
      <c r="H120" s="10"/>
      <c r="K120" s="11"/>
      <c r="L120" s="11"/>
      <c r="M120" s="11"/>
    </row>
    <row r="121" spans="5:15">
      <c r="E121" s="8"/>
      <c r="F121" s="12"/>
      <c r="H121" s="10"/>
      <c r="K121" s="11"/>
      <c r="L121" s="11"/>
      <c r="M121" s="11"/>
    </row>
  </sheetData>
  <mergeCells count="4">
    <mergeCell ref="A2:O2"/>
    <mergeCell ref="A15:O15"/>
    <mergeCell ref="A16:O16"/>
    <mergeCell ref="A41:O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A5EC-6E87-48FC-9988-F0294F620E11}">
  <dimension ref="A1:Q121"/>
  <sheetViews>
    <sheetView topLeftCell="C37" workbookViewId="0">
      <selection activeCell="H28" sqref="H28"/>
    </sheetView>
  </sheetViews>
  <sheetFormatPr defaultColWidth="8.85546875" defaultRowHeight="15"/>
  <cols>
    <col min="1" max="1" width="22.28515625" customWidth="1"/>
    <col min="2" max="2" width="16.85546875" customWidth="1"/>
    <col min="3" max="3" width="13.140625" customWidth="1"/>
    <col min="4" max="4" width="18.85546875" customWidth="1"/>
    <col min="5" max="5" width="12.7109375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A3" s="4"/>
      <c r="B3" s="4"/>
      <c r="C3" s="4"/>
      <c r="D3" s="4"/>
      <c r="E3" s="4"/>
      <c r="F3" s="5"/>
      <c r="G3" s="6"/>
      <c r="J3" s="6"/>
    </row>
    <row r="4" spans="1:15">
      <c r="A4" s="4"/>
      <c r="B4" s="4"/>
      <c r="C4" s="4"/>
      <c r="D4" s="4"/>
      <c r="E4" s="4"/>
      <c r="F4" s="5"/>
      <c r="G4" s="6"/>
      <c r="J4" s="6"/>
    </row>
    <row r="5" spans="1:15">
      <c r="A5" s="4"/>
      <c r="B5" s="4"/>
      <c r="C5" s="4"/>
      <c r="D5" s="4"/>
      <c r="E5" s="4"/>
      <c r="F5" s="5"/>
      <c r="G5" s="6"/>
      <c r="J5" s="6"/>
    </row>
    <row r="6" spans="1:15">
      <c r="A6" s="4"/>
      <c r="B6" s="4"/>
      <c r="C6" s="4"/>
      <c r="D6" s="4"/>
      <c r="E6" s="4"/>
      <c r="F6" s="5"/>
      <c r="G6" s="6"/>
      <c r="J6" s="6"/>
    </row>
    <row r="7" spans="1:15">
      <c r="A7" s="4"/>
      <c r="B7" s="4"/>
      <c r="C7" s="4"/>
      <c r="D7" s="4"/>
      <c r="E7" s="4"/>
      <c r="F7" s="5"/>
      <c r="G7" s="6"/>
      <c r="J7" s="6"/>
    </row>
    <row r="8" spans="1:15">
      <c r="A8" s="4"/>
      <c r="B8" s="4"/>
      <c r="C8" s="4"/>
      <c r="D8" s="4"/>
      <c r="E8" s="4"/>
      <c r="F8" s="5"/>
      <c r="G8" s="6"/>
      <c r="J8" s="6"/>
    </row>
    <row r="9" spans="1:15">
      <c r="A9" s="4"/>
      <c r="B9" s="4"/>
      <c r="C9" s="4"/>
      <c r="D9" s="4"/>
      <c r="E9" s="4"/>
      <c r="F9" s="5"/>
      <c r="G9" s="6"/>
      <c r="J9" s="6"/>
    </row>
    <row r="10" spans="1:15">
      <c r="A10" s="4"/>
      <c r="B10" s="4"/>
      <c r="C10" s="4"/>
      <c r="D10" s="4"/>
      <c r="E10" s="4"/>
      <c r="F10" s="5"/>
      <c r="G10" s="6"/>
      <c r="J10" s="6"/>
    </row>
    <row r="11" spans="1:15">
      <c r="A11" s="4"/>
      <c r="B11" s="4"/>
      <c r="C11" s="4"/>
      <c r="D11" s="4"/>
      <c r="E11" s="4"/>
      <c r="F11" s="5"/>
      <c r="G11" s="6"/>
      <c r="J11" s="6"/>
    </row>
    <row r="12" spans="1:15">
      <c r="A12" s="4"/>
      <c r="B12" s="4"/>
      <c r="C12" s="4"/>
      <c r="D12" s="4"/>
      <c r="E12" s="4"/>
      <c r="F12" s="5"/>
      <c r="G12" s="6"/>
      <c r="J12" s="6"/>
    </row>
    <row r="13" spans="1:15">
      <c r="A13" s="4"/>
      <c r="B13" s="4"/>
      <c r="C13" s="4"/>
      <c r="D13" s="4"/>
      <c r="E13" s="4"/>
      <c r="F13" s="5"/>
      <c r="G13" s="6"/>
      <c r="J13" s="6"/>
    </row>
    <row r="14" spans="1:15">
      <c r="A14" s="4"/>
      <c r="B14" s="4"/>
      <c r="C14" s="4"/>
      <c r="D14" s="4"/>
      <c r="E14" s="4"/>
      <c r="F14" s="5"/>
      <c r="G14" s="6"/>
      <c r="J14" s="6"/>
    </row>
    <row r="15" spans="1:15" ht="23.25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2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>
      <c r="A17" s="8" t="s">
        <v>17</v>
      </c>
      <c r="B17" s="8" t="s">
        <v>18</v>
      </c>
      <c r="C17" s="8" t="s">
        <v>16</v>
      </c>
      <c r="D17" s="4"/>
      <c r="E17" s="8" t="s">
        <v>47</v>
      </c>
      <c r="F17" s="12">
        <v>22.431162221094102</v>
      </c>
      <c r="G17">
        <v>2.0099999999999998</v>
      </c>
      <c r="H17" s="10">
        <f>LOG($G$17^F17,2)</f>
        <v>22.592565680353907</v>
      </c>
      <c r="I17" s="10">
        <f>AVERAGE(H17:H19)</f>
        <v>22.430177436172077</v>
      </c>
      <c r="J17">
        <f>STDEV(H17:H19)</f>
        <v>0.18624484325930987</v>
      </c>
      <c r="K17" s="11"/>
    </row>
    <row r="18" spans="1:15">
      <c r="A18" s="8" t="s">
        <v>20</v>
      </c>
      <c r="B18" s="8" t="s">
        <v>18</v>
      </c>
      <c r="C18" s="8" t="s">
        <v>16</v>
      </c>
      <c r="D18" s="4"/>
      <c r="E18" s="8" t="s">
        <v>47</v>
      </c>
      <c r="F18" s="12">
        <v>22.3105529212677</v>
      </c>
      <c r="H18" s="10">
        <f t="shared" ref="H18:H40" si="0">LOG($G$17^F18,2)</f>
        <v>22.471088536141245</v>
      </c>
    </row>
    <row r="19" spans="1:15">
      <c r="A19" s="8" t="s">
        <v>21</v>
      </c>
      <c r="B19" s="8" t="s">
        <v>18</v>
      </c>
      <c r="C19" s="8" t="s">
        <v>16</v>
      </c>
      <c r="D19" s="4"/>
      <c r="E19" s="8" t="s">
        <v>47</v>
      </c>
      <c r="F19" s="12">
        <v>22.068087140016999</v>
      </c>
      <c r="H19" s="10">
        <f t="shared" si="0"/>
        <v>22.226878092021082</v>
      </c>
    </row>
    <row r="20" spans="1:15">
      <c r="A20" s="8" t="s">
        <v>22</v>
      </c>
      <c r="B20" s="8" t="s">
        <v>18</v>
      </c>
      <c r="C20" s="8" t="s">
        <v>16</v>
      </c>
      <c r="D20" s="4"/>
      <c r="E20" s="8" t="s">
        <v>23</v>
      </c>
      <c r="F20" s="12">
        <v>24.5171975898472</v>
      </c>
      <c r="H20" s="10">
        <f t="shared" si="0"/>
        <v>24.693611119532086</v>
      </c>
      <c r="I20" s="10">
        <f>AVERAGE(H20:H22)</f>
        <v>24.757033390544176</v>
      </c>
      <c r="J20">
        <f>STDEV(H20:H22)</f>
        <v>6.2076534483302005E-2</v>
      </c>
      <c r="K20" s="11"/>
      <c r="L20" s="10">
        <f>I20-I17</f>
        <v>2.3268559543720997</v>
      </c>
      <c r="M20" s="10">
        <f>2^L20</f>
        <v>5.0171078608398458</v>
      </c>
    </row>
    <row r="21" spans="1:15">
      <c r="A21" s="8" t="s">
        <v>24</v>
      </c>
      <c r="B21" s="8" t="s">
        <v>18</v>
      </c>
      <c r="C21" s="8" t="s">
        <v>16</v>
      </c>
      <c r="D21" s="4"/>
      <c r="E21" s="8" t="s">
        <v>23</v>
      </c>
      <c r="F21" s="12">
        <v>24.640370606435098</v>
      </c>
      <c r="H21" s="10">
        <f t="shared" si="0"/>
        <v>24.817670427733805</v>
      </c>
    </row>
    <row r="22" spans="1:15">
      <c r="A22" s="8" t="s">
        <v>25</v>
      </c>
      <c r="B22" s="8" t="s">
        <v>18</v>
      </c>
      <c r="C22" s="8" t="s">
        <v>16</v>
      </c>
      <c r="D22" s="4"/>
      <c r="E22" s="8" t="s">
        <v>23</v>
      </c>
      <c r="F22" s="12">
        <v>24.5829321019079</v>
      </c>
      <c r="H22" s="10">
        <f t="shared" si="0"/>
        <v>24.759818624366623</v>
      </c>
    </row>
    <row r="23" spans="1:15">
      <c r="A23" s="8"/>
      <c r="B23" s="8"/>
      <c r="C23" s="8"/>
      <c r="D23" s="4"/>
      <c r="E23" s="8" t="s">
        <v>42</v>
      </c>
      <c r="F23" s="12">
        <v>28.409501007610899</v>
      </c>
      <c r="H23" s="10">
        <f>LOG($G$17^F23,2)</f>
        <v>28.613921612003889</v>
      </c>
      <c r="I23" s="10">
        <f>AVERAGE(H23:H25)</f>
        <v>28.490741684269228</v>
      </c>
      <c r="J23">
        <f>STDEV(H23:H25)</f>
        <v>0.13585560458166168</v>
      </c>
      <c r="K23" s="11"/>
      <c r="L23" s="10"/>
      <c r="M23" s="10"/>
    </row>
    <row r="24" spans="1:15">
      <c r="A24" s="8"/>
      <c r="B24" s="8"/>
      <c r="C24" s="8"/>
      <c r="D24" s="4"/>
      <c r="E24" s="8" t="s">
        <v>42</v>
      </c>
      <c r="F24" s="12">
        <v>28.309573708979901</v>
      </c>
      <c r="H24" s="10">
        <f t="shared" si="0"/>
        <v>28.513275286355274</v>
      </c>
    </row>
    <row r="25" spans="1:15">
      <c r="A25" s="8"/>
      <c r="B25" s="8"/>
      <c r="C25" s="8"/>
      <c r="D25" s="4"/>
      <c r="E25" s="8" t="s">
        <v>42</v>
      </c>
      <c r="F25" s="12">
        <v>28.142528550743801</v>
      </c>
      <c r="H25" s="10">
        <f t="shared" si="0"/>
        <v>28.345028154448524</v>
      </c>
    </row>
    <row r="26" spans="1:15">
      <c r="A26" s="8"/>
      <c r="B26" s="8"/>
      <c r="C26" s="8"/>
      <c r="D26" s="4"/>
      <c r="E26" s="8"/>
      <c r="F26" s="12"/>
      <c r="H26" s="10"/>
      <c r="I26" s="10"/>
    </row>
    <row r="27" spans="1:15">
      <c r="A27" s="8"/>
      <c r="B27" s="8"/>
      <c r="C27" s="8"/>
      <c r="D27" s="4"/>
      <c r="E27" s="8"/>
      <c r="F27" s="12"/>
      <c r="H27" s="10"/>
    </row>
    <row r="28" spans="1:15">
      <c r="A28" s="8"/>
      <c r="B28" s="8"/>
      <c r="C28" s="8"/>
      <c r="D28" s="4"/>
      <c r="E28" s="8"/>
      <c r="F28" s="12"/>
      <c r="H28" s="10"/>
    </row>
    <row r="29" spans="1:15">
      <c r="A29" s="8"/>
      <c r="B29" s="8"/>
      <c r="C29" s="8"/>
      <c r="D29" s="4"/>
      <c r="E29" s="8"/>
      <c r="F29" s="12"/>
      <c r="H29" s="10"/>
      <c r="I29" s="10"/>
      <c r="K29" s="11"/>
      <c r="L29" s="11"/>
      <c r="M29" s="11"/>
      <c r="N29" s="11"/>
      <c r="O29" s="9"/>
    </row>
    <row r="30" spans="1:15">
      <c r="A30" s="8"/>
      <c r="B30" s="8"/>
      <c r="C30" s="8"/>
      <c r="D30" s="4"/>
      <c r="E30" s="8"/>
      <c r="F30" s="12"/>
      <c r="H30" s="10"/>
      <c r="O30" s="9"/>
    </row>
    <row r="31" spans="1:15">
      <c r="A31" s="8"/>
      <c r="B31" s="8"/>
      <c r="C31" s="8"/>
      <c r="D31" s="4"/>
      <c r="E31" s="8"/>
      <c r="F31" s="12"/>
      <c r="H31" s="10"/>
      <c r="O31" s="9"/>
    </row>
    <row r="32" spans="1:15">
      <c r="A32" s="4"/>
      <c r="B32" s="4"/>
      <c r="C32" s="4"/>
      <c r="D32" s="4"/>
      <c r="E32" s="13"/>
      <c r="F32" s="12"/>
      <c r="H32" s="10"/>
      <c r="I32" s="10"/>
      <c r="K32" s="11"/>
      <c r="L32" s="11"/>
      <c r="M32" s="11"/>
      <c r="O32" s="9"/>
    </row>
    <row r="33" spans="1:15">
      <c r="A33" s="4"/>
      <c r="B33" s="4"/>
      <c r="C33" s="4"/>
      <c r="D33" s="4"/>
      <c r="E33" s="13"/>
      <c r="F33" s="12"/>
      <c r="H33" s="10"/>
      <c r="O33" s="9"/>
    </row>
    <row r="34" spans="1:15">
      <c r="A34" s="4"/>
      <c r="B34" s="4"/>
      <c r="C34" s="4"/>
      <c r="D34" s="4"/>
      <c r="E34" s="13"/>
      <c r="F34" s="12"/>
      <c r="H34" s="10"/>
      <c r="O34" s="9"/>
    </row>
    <row r="35" spans="1:15">
      <c r="A35" s="4"/>
      <c r="B35" s="4"/>
      <c r="C35" s="4"/>
      <c r="D35" s="4"/>
      <c r="E35" s="4"/>
      <c r="F35" s="12"/>
      <c r="H35" s="10"/>
      <c r="I35" s="10"/>
      <c r="K35" s="11"/>
      <c r="L35" s="11"/>
      <c r="M35" s="11"/>
    </row>
    <row r="36" spans="1:15">
      <c r="A36" s="4"/>
      <c r="B36" s="4"/>
      <c r="C36" s="4"/>
      <c r="D36" s="4"/>
      <c r="E36" s="4"/>
      <c r="F36" s="12"/>
      <c r="H36" s="10"/>
    </row>
    <row r="37" spans="1:15">
      <c r="A37" s="4"/>
      <c r="B37" s="4"/>
      <c r="C37" s="4"/>
      <c r="D37" s="4"/>
      <c r="E37" s="4"/>
      <c r="F37" s="12"/>
      <c r="H37" s="10"/>
    </row>
    <row r="38" spans="1:15">
      <c r="A38" s="4"/>
      <c r="B38" s="4"/>
      <c r="C38" s="4"/>
      <c r="D38" s="4"/>
      <c r="E38" s="4"/>
      <c r="F38" s="9"/>
      <c r="H38" s="10"/>
      <c r="I38" s="10"/>
    </row>
    <row r="39" spans="1:15">
      <c r="A39" s="4"/>
      <c r="B39" s="4"/>
      <c r="C39" s="4"/>
      <c r="D39" s="4"/>
      <c r="E39" s="4"/>
      <c r="F39" s="9"/>
      <c r="H39" s="10"/>
    </row>
    <row r="40" spans="1:15">
      <c r="A40" s="4"/>
      <c r="B40" s="4"/>
      <c r="C40" s="4"/>
      <c r="D40" s="4"/>
      <c r="E40" s="4"/>
      <c r="F40" s="9"/>
      <c r="H40" s="10"/>
    </row>
    <row r="41" spans="1:15" ht="21">
      <c r="A41" s="15" t="s">
        <v>53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>
      <c r="A42" s="8" t="s">
        <v>30</v>
      </c>
      <c r="B42" s="8" t="s">
        <v>18</v>
      </c>
      <c r="C42" s="8" t="s">
        <v>29</v>
      </c>
      <c r="D42" s="4"/>
      <c r="E42" s="8" t="s">
        <v>47</v>
      </c>
      <c r="F42" s="12">
        <v>19.271332130550299</v>
      </c>
      <c r="H42" s="10">
        <f>LOG(2^F42,2)</f>
        <v>19.271332130550299</v>
      </c>
      <c r="I42" s="10">
        <f>AVERAGE(H42:H43)</f>
        <v>19.188827291571002</v>
      </c>
      <c r="J42">
        <f>STDEV(H42:H44)</f>
        <v>0.12690995340589012</v>
      </c>
      <c r="K42" s="11">
        <f>I42-I17</f>
        <v>-3.2413501446010748</v>
      </c>
      <c r="O42" s="10">
        <f>H42-I17</f>
        <v>-3.158845305621778</v>
      </c>
    </row>
    <row r="43" spans="1:15">
      <c r="A43" s="8" t="s">
        <v>31</v>
      </c>
      <c r="B43" s="8" t="s">
        <v>18</v>
      </c>
      <c r="C43" s="8" t="s">
        <v>29</v>
      </c>
      <c r="D43" s="4"/>
      <c r="E43" s="8" t="s">
        <v>47</v>
      </c>
      <c r="F43" s="12">
        <v>19.106322452591701</v>
      </c>
      <c r="H43" s="10">
        <f t="shared" ref="H43:H50" si="1">LOG(2^F43,2)</f>
        <v>19.106322452591701</v>
      </c>
      <c r="K43" s="11"/>
      <c r="O43" s="10">
        <f>H43-I17</f>
        <v>-3.3238549835803752</v>
      </c>
    </row>
    <row r="44" spans="1:15">
      <c r="A44" s="8" t="s">
        <v>32</v>
      </c>
      <c r="B44" s="8" t="s">
        <v>18</v>
      </c>
      <c r="C44" s="8" t="s">
        <v>29</v>
      </c>
      <c r="D44" s="4"/>
      <c r="E44" s="8" t="s">
        <v>47</v>
      </c>
      <c r="F44" s="12">
        <v>19.0218025525188</v>
      </c>
      <c r="H44" s="10">
        <f t="shared" si="1"/>
        <v>19.0218025525188</v>
      </c>
      <c r="K44" s="11"/>
      <c r="O44" s="10">
        <f>H44-I17</f>
        <v>-3.408374883653277</v>
      </c>
    </row>
    <row r="45" spans="1:15">
      <c r="A45" s="8" t="s">
        <v>33</v>
      </c>
      <c r="B45" s="8" t="s">
        <v>18</v>
      </c>
      <c r="C45" s="8" t="s">
        <v>29</v>
      </c>
      <c r="D45" s="4"/>
      <c r="E45" s="8" t="s">
        <v>23</v>
      </c>
      <c r="F45" s="12">
        <v>22.023679001489</v>
      </c>
      <c r="H45" s="10">
        <f t="shared" si="1"/>
        <v>22.023679001489</v>
      </c>
      <c r="I45" s="10">
        <f>AVERAGE(H45:H47)</f>
        <v>22.109152281547768</v>
      </c>
      <c r="J45" s="10">
        <f>AVERAGE(I45:I47)</f>
        <v>22.109152281547768</v>
      </c>
      <c r="K45" s="11">
        <f>H45-$I$20</f>
        <v>-2.7333543890551759</v>
      </c>
      <c r="L45" s="11">
        <f>K45-$K$42</f>
        <v>0.50799575554589893</v>
      </c>
      <c r="M45" s="11">
        <f>2^-L45</f>
        <v>0.70319866878607551</v>
      </c>
    </row>
    <row r="46" spans="1:15">
      <c r="A46" s="8" t="s">
        <v>34</v>
      </c>
      <c r="B46" s="8" t="s">
        <v>18</v>
      </c>
      <c r="C46" s="8" t="s">
        <v>29</v>
      </c>
      <c r="D46" s="4"/>
      <c r="E46" s="8" t="s">
        <v>23</v>
      </c>
      <c r="F46" s="12">
        <v>22.244554799382399</v>
      </c>
      <c r="H46" s="10">
        <f t="shared" si="1"/>
        <v>22.244554799382399</v>
      </c>
      <c r="K46" s="11">
        <f t="shared" ref="K46:K47" si="2">H46-$I$20</f>
        <v>-2.5124785911617771</v>
      </c>
      <c r="L46" s="11">
        <f t="shared" ref="L46:L59" si="3">K46-$K$42</f>
        <v>0.72887155343929777</v>
      </c>
      <c r="M46" s="11">
        <f t="shared" ref="M46:M65" si="4">2^-L46</f>
        <v>0.60337567743645371</v>
      </c>
    </row>
    <row r="47" spans="1:15">
      <c r="A47" s="8" t="s">
        <v>35</v>
      </c>
      <c r="B47" s="8" t="s">
        <v>18</v>
      </c>
      <c r="C47" s="8" t="s">
        <v>29</v>
      </c>
      <c r="D47" s="4"/>
      <c r="E47" s="8" t="s">
        <v>23</v>
      </c>
      <c r="F47" s="12">
        <v>22.059223043771901</v>
      </c>
      <c r="H47" s="10">
        <f t="shared" si="1"/>
        <v>22.059223043771901</v>
      </c>
      <c r="K47" s="11">
        <f t="shared" si="2"/>
        <v>-2.6978103467722754</v>
      </c>
      <c r="L47" s="11">
        <f t="shared" si="3"/>
        <v>0.54353979782879946</v>
      </c>
      <c r="M47" s="11">
        <f t="shared" si="4"/>
        <v>0.68608546231123257</v>
      </c>
    </row>
    <row r="48" spans="1:15">
      <c r="A48" s="8"/>
      <c r="B48" s="8"/>
      <c r="C48" s="8"/>
      <c r="D48" s="4"/>
      <c r="E48" s="8" t="s">
        <v>42</v>
      </c>
      <c r="F48" s="12">
        <v>21.726035983138001</v>
      </c>
      <c r="G48" s="12"/>
      <c r="H48" s="10">
        <f t="shared" si="1"/>
        <v>21.726035983138001</v>
      </c>
      <c r="I48" s="10">
        <f>AVERAGE(H48:H50)</f>
        <v>21.667967177826299</v>
      </c>
      <c r="J48" s="10">
        <f>AVERAGE(I48:I50)</f>
        <v>21.667967177826299</v>
      </c>
      <c r="K48" s="11">
        <f>H48-$I$23</f>
        <v>-6.764705701131227</v>
      </c>
      <c r="L48" s="11">
        <f t="shared" si="3"/>
        <v>-3.5233555565301522</v>
      </c>
      <c r="M48" s="11">
        <f t="shared" si="4"/>
        <v>11.498354867307173</v>
      </c>
      <c r="O48" s="10">
        <f>H48-$I$23</f>
        <v>-6.764705701131227</v>
      </c>
    </row>
    <row r="49" spans="1:17">
      <c r="A49" s="8"/>
      <c r="B49" s="8"/>
      <c r="C49" s="8"/>
      <c r="D49" s="4"/>
      <c r="E49" s="8" t="s">
        <v>42</v>
      </c>
      <c r="F49" s="12">
        <v>21.552647157705199</v>
      </c>
      <c r="G49" s="12"/>
      <c r="H49" s="10">
        <f t="shared" si="1"/>
        <v>21.552647157705199</v>
      </c>
      <c r="K49" s="11">
        <f t="shared" ref="K49:K50" si="5">H49-$I$23</f>
        <v>-6.9380945265640293</v>
      </c>
      <c r="L49" s="11">
        <f t="shared" si="3"/>
        <v>-3.6967443819629544</v>
      </c>
      <c r="M49" s="11">
        <f t="shared" si="4"/>
        <v>12.966744254921654</v>
      </c>
      <c r="O49" s="10">
        <f t="shared" ref="O49:O50" si="6">H49-$I$23</f>
        <v>-6.9380945265640293</v>
      </c>
    </row>
    <row r="50" spans="1:17">
      <c r="A50" s="8"/>
      <c r="B50" s="8"/>
      <c r="C50" s="8"/>
      <c r="D50" s="4"/>
      <c r="E50" s="8" t="s">
        <v>42</v>
      </c>
      <c r="F50" s="12">
        <v>21.7252183926357</v>
      </c>
      <c r="G50" s="12">
        <v>19.209358273747601</v>
      </c>
      <c r="H50" s="10">
        <f t="shared" si="1"/>
        <v>21.7252183926357</v>
      </c>
      <c r="K50" s="11">
        <f t="shared" si="5"/>
        <v>-6.7655232916335279</v>
      </c>
      <c r="L50" s="11">
        <f t="shared" si="3"/>
        <v>-3.5241731470324531</v>
      </c>
      <c r="M50" s="11">
        <f t="shared" si="4"/>
        <v>11.504872953095175</v>
      </c>
      <c r="O50" s="10">
        <f t="shared" si="6"/>
        <v>-6.7655232916335279</v>
      </c>
    </row>
    <row r="51" spans="1:17">
      <c r="A51" s="8"/>
      <c r="B51" s="8"/>
      <c r="C51" s="8"/>
      <c r="D51" s="4"/>
      <c r="E51" s="8"/>
      <c r="F51" s="12"/>
      <c r="H51" s="10"/>
      <c r="I51" s="10"/>
      <c r="J51" s="10"/>
      <c r="K51" s="11"/>
      <c r="L51" s="11"/>
      <c r="M51" s="11"/>
      <c r="N51" s="11"/>
    </row>
    <row r="52" spans="1:17">
      <c r="A52" s="8"/>
      <c r="B52" s="8"/>
      <c r="C52" s="8"/>
      <c r="D52" s="4"/>
      <c r="E52" s="8"/>
      <c r="F52" s="12"/>
      <c r="H52" s="10"/>
      <c r="K52" s="11"/>
      <c r="L52" s="11"/>
      <c r="M52" s="11"/>
    </row>
    <row r="53" spans="1:17">
      <c r="A53" s="8"/>
      <c r="B53" s="8"/>
      <c r="C53" s="8"/>
      <c r="D53" s="4"/>
      <c r="E53" s="8"/>
      <c r="F53" s="12"/>
      <c r="H53" s="10"/>
      <c r="K53" s="11"/>
      <c r="L53" s="11"/>
      <c r="M53" s="11"/>
    </row>
    <row r="54" spans="1:17">
      <c r="A54" s="4"/>
      <c r="B54" s="4"/>
      <c r="C54" s="4"/>
      <c r="D54" s="4"/>
      <c r="E54" s="8"/>
      <c r="F54" s="12"/>
      <c r="H54" s="10"/>
      <c r="I54" s="10"/>
      <c r="J54" s="10"/>
      <c r="K54" s="11"/>
      <c r="L54" s="11"/>
      <c r="M54" s="11"/>
    </row>
    <row r="55" spans="1:17">
      <c r="A55" s="4"/>
      <c r="B55" s="4"/>
      <c r="C55" s="4"/>
      <c r="D55" s="4"/>
      <c r="E55" s="8"/>
      <c r="F55" s="12"/>
      <c r="H55" s="10"/>
      <c r="K55" s="11"/>
      <c r="L55" s="11"/>
      <c r="M55" s="11"/>
    </row>
    <row r="56" spans="1:17">
      <c r="A56" s="4"/>
      <c r="B56" s="4"/>
      <c r="C56" s="4"/>
      <c r="D56" s="4"/>
      <c r="E56" s="8"/>
      <c r="F56" s="12"/>
      <c r="H56" s="10"/>
      <c r="K56" s="11"/>
      <c r="L56" s="11"/>
      <c r="M56" s="11"/>
    </row>
    <row r="57" spans="1:17">
      <c r="A57" s="4"/>
      <c r="B57" s="4"/>
      <c r="C57" s="4"/>
      <c r="D57" s="4"/>
      <c r="E57" s="13"/>
      <c r="F57" s="12"/>
      <c r="H57" s="10"/>
      <c r="I57" s="10"/>
      <c r="K57" s="11"/>
      <c r="L57" s="11"/>
      <c r="M57" s="11"/>
      <c r="Q57" s="9"/>
    </row>
    <row r="58" spans="1:17">
      <c r="A58" s="4"/>
      <c r="B58" s="4"/>
      <c r="C58" s="4"/>
      <c r="D58" s="4"/>
      <c r="E58" s="13"/>
      <c r="F58" s="12"/>
      <c r="H58" s="10"/>
      <c r="K58" s="11"/>
      <c r="L58" s="11"/>
      <c r="M58" s="11"/>
      <c r="Q58" s="9"/>
    </row>
    <row r="59" spans="1:17">
      <c r="A59" s="4"/>
      <c r="B59" s="4"/>
      <c r="C59" s="4"/>
      <c r="D59" s="4"/>
      <c r="E59" s="13"/>
      <c r="F59" s="12"/>
      <c r="H59" s="10"/>
      <c r="K59" s="11"/>
      <c r="L59" s="11"/>
      <c r="M59" s="11"/>
      <c r="Q59" s="9"/>
    </row>
    <row r="60" spans="1:17" ht="21">
      <c r="A60" s="7"/>
      <c r="B60" s="7"/>
      <c r="C60" s="7"/>
      <c r="D60" s="7"/>
      <c r="E60" s="4"/>
      <c r="F60" s="9"/>
      <c r="G60" s="7"/>
      <c r="H60" s="10"/>
      <c r="I60" s="10"/>
      <c r="J60" s="7"/>
      <c r="K60" s="11"/>
      <c r="L60" s="11"/>
      <c r="M60" s="11"/>
      <c r="N60" s="7"/>
      <c r="O60" s="7"/>
      <c r="Q60" s="9"/>
    </row>
    <row r="61" spans="1:17">
      <c r="A61" s="8"/>
      <c r="B61" s="8"/>
      <c r="C61" s="8"/>
      <c r="D61" s="4"/>
      <c r="E61" s="4"/>
      <c r="F61" s="9"/>
      <c r="H61" s="10"/>
      <c r="I61" s="10"/>
      <c r="K61" s="11"/>
      <c r="L61" s="11"/>
      <c r="M61" s="11"/>
      <c r="O61" s="10"/>
      <c r="Q61" s="9"/>
    </row>
    <row r="62" spans="1:17">
      <c r="A62" s="8"/>
      <c r="B62" s="8"/>
      <c r="C62" s="8"/>
      <c r="D62" s="4"/>
      <c r="E62" s="4"/>
      <c r="F62" s="9"/>
      <c r="H62" s="10"/>
      <c r="K62" s="11"/>
      <c r="L62" s="11"/>
      <c r="M62" s="11"/>
      <c r="O62" s="10"/>
      <c r="Q62" s="9"/>
    </row>
    <row r="63" spans="1:17">
      <c r="A63" s="8"/>
      <c r="B63" s="8"/>
      <c r="C63" s="8"/>
      <c r="D63" s="4"/>
      <c r="E63" s="4"/>
      <c r="F63" s="9"/>
      <c r="H63" s="10"/>
      <c r="I63" s="10"/>
      <c r="K63" s="11"/>
      <c r="L63" s="11"/>
      <c r="M63" s="11"/>
      <c r="O63" s="10"/>
    </row>
    <row r="64" spans="1:17">
      <c r="A64" s="8"/>
      <c r="B64" s="8"/>
      <c r="C64" s="8"/>
      <c r="D64" s="4"/>
      <c r="E64" s="4"/>
      <c r="F64" s="9"/>
      <c r="H64" s="10"/>
      <c r="I64" s="10"/>
      <c r="K64" s="11"/>
      <c r="L64" s="11"/>
      <c r="M64" s="11"/>
    </row>
    <row r="65" spans="1:15">
      <c r="A65" s="8"/>
      <c r="B65" s="8"/>
      <c r="C65" s="8"/>
      <c r="D65" s="4"/>
      <c r="E65" s="4"/>
      <c r="F65" s="9"/>
      <c r="H65" s="10"/>
      <c r="K65" s="11"/>
      <c r="L65" s="11"/>
      <c r="M65" s="11"/>
    </row>
    <row r="66" spans="1:15">
      <c r="A66" s="8"/>
      <c r="B66" s="8"/>
      <c r="C66" s="8"/>
      <c r="D66" s="4"/>
      <c r="E66" s="8"/>
      <c r="F66" s="12"/>
      <c r="H66" s="10"/>
      <c r="K66" s="11"/>
      <c r="L66" s="11"/>
      <c r="M66" s="11"/>
    </row>
    <row r="67" spans="1:15">
      <c r="A67" s="8"/>
      <c r="B67" s="8"/>
      <c r="C67" s="8"/>
      <c r="D67" s="4"/>
      <c r="E67" s="8"/>
      <c r="F67" s="12"/>
      <c r="H67" s="10"/>
      <c r="I67" s="10"/>
      <c r="K67" s="11"/>
      <c r="L67" s="11"/>
      <c r="M67" s="11"/>
      <c r="O67" s="10"/>
    </row>
    <row r="68" spans="1:15">
      <c r="A68" s="8"/>
      <c r="B68" s="8"/>
      <c r="C68" s="8"/>
      <c r="D68" s="4"/>
      <c r="E68" s="8"/>
      <c r="F68" s="12"/>
      <c r="H68" s="10"/>
      <c r="K68" s="11"/>
      <c r="L68" s="11"/>
      <c r="M68" s="11"/>
      <c r="O68" s="10"/>
    </row>
    <row r="69" spans="1:15">
      <c r="A69" s="8"/>
      <c r="B69" s="8"/>
      <c r="C69" s="8"/>
      <c r="D69" s="4"/>
      <c r="E69" s="8"/>
      <c r="F69" s="12"/>
      <c r="H69" s="10"/>
      <c r="K69" s="11"/>
      <c r="L69" s="11"/>
      <c r="M69" s="11"/>
      <c r="O69" s="10"/>
    </row>
    <row r="70" spans="1:15">
      <c r="A70" s="8"/>
      <c r="B70" s="8"/>
      <c r="C70" s="8"/>
      <c r="D70" s="4"/>
      <c r="E70" s="8"/>
      <c r="F70" s="12"/>
      <c r="H70" s="10"/>
      <c r="I70" s="10"/>
      <c r="K70" s="11"/>
      <c r="L70" s="11"/>
      <c r="M70" s="11"/>
      <c r="N70" s="11"/>
    </row>
    <row r="71" spans="1:15">
      <c r="A71" s="8"/>
      <c r="B71" s="8"/>
      <c r="C71" s="8"/>
      <c r="D71" s="4"/>
      <c r="E71" s="8"/>
      <c r="F71" s="12"/>
      <c r="H71" s="10"/>
      <c r="K71" s="11"/>
      <c r="L71" s="11"/>
      <c r="M71" s="11"/>
    </row>
    <row r="72" spans="1:15">
      <c r="A72" s="8"/>
      <c r="B72" s="8"/>
      <c r="C72" s="8"/>
      <c r="D72" s="4"/>
      <c r="E72" s="8"/>
      <c r="F72" s="12"/>
      <c r="H72" s="10"/>
      <c r="K72" s="11"/>
      <c r="L72" s="11"/>
      <c r="M72" s="11"/>
    </row>
    <row r="73" spans="1:15" ht="21">
      <c r="A73" s="7"/>
      <c r="B73" s="4"/>
      <c r="C73" s="4"/>
      <c r="D73" s="4"/>
      <c r="E73" s="13"/>
      <c r="F73" s="6"/>
      <c r="H73" s="10"/>
      <c r="I73" s="10"/>
      <c r="K73" s="11"/>
      <c r="L73" s="11"/>
      <c r="M73" s="11"/>
    </row>
    <row r="74" spans="1:15">
      <c r="A74" s="4"/>
      <c r="B74" s="4"/>
      <c r="C74" s="4"/>
      <c r="D74" s="4"/>
      <c r="E74" s="13"/>
      <c r="F74" s="6"/>
      <c r="H74" s="10"/>
    </row>
    <row r="75" spans="1:15">
      <c r="A75" s="4"/>
      <c r="B75" s="4"/>
      <c r="C75" s="4"/>
      <c r="D75" s="4"/>
      <c r="E75" s="13"/>
      <c r="F75" s="6"/>
      <c r="H75" s="10"/>
    </row>
    <row r="76" spans="1:15">
      <c r="A76" s="4"/>
      <c r="B76" s="4"/>
      <c r="C76" s="4"/>
      <c r="D76" s="4"/>
      <c r="E76" s="4"/>
      <c r="F76" s="6"/>
      <c r="H76" s="10"/>
      <c r="I76" s="10"/>
      <c r="K76" s="11"/>
      <c r="L76" s="11"/>
      <c r="M76" s="11"/>
    </row>
    <row r="77" spans="1:15">
      <c r="A77" s="4"/>
      <c r="B77" s="4"/>
      <c r="C77" s="4"/>
      <c r="D77" s="4"/>
      <c r="E77" s="8"/>
      <c r="F77" s="6"/>
      <c r="H77" s="10"/>
    </row>
    <row r="78" spans="1:15">
      <c r="A78" s="4"/>
      <c r="B78" s="4"/>
      <c r="C78" s="4"/>
      <c r="D78" s="4"/>
      <c r="E78" s="8"/>
      <c r="F78" s="6"/>
      <c r="H78" s="10"/>
    </row>
    <row r="79" spans="1:15" ht="21">
      <c r="A79" s="7"/>
      <c r="B79" s="7"/>
      <c r="C79" s="7"/>
      <c r="D79" s="7"/>
      <c r="E79" s="8"/>
      <c r="F79" s="7"/>
      <c r="G79" s="7"/>
      <c r="H79" s="10"/>
      <c r="I79" s="7"/>
      <c r="J79" s="7"/>
      <c r="K79" s="7"/>
      <c r="L79" s="7"/>
      <c r="M79" s="7"/>
      <c r="N79" s="7"/>
      <c r="O79" s="7"/>
    </row>
    <row r="80" spans="1:15">
      <c r="A80" s="8"/>
      <c r="B80" s="8"/>
      <c r="C80" s="8"/>
      <c r="D80" s="4"/>
      <c r="E80" s="8"/>
      <c r="F80" s="9"/>
      <c r="H80" s="9"/>
      <c r="I80" s="10"/>
      <c r="K80" s="11"/>
    </row>
    <row r="81" spans="1:17">
      <c r="A81" s="8"/>
      <c r="B81" s="8"/>
      <c r="C81" s="8"/>
      <c r="D81" s="4"/>
      <c r="E81" s="8"/>
      <c r="F81" s="9"/>
      <c r="H81" s="9"/>
    </row>
    <row r="82" spans="1:17">
      <c r="A82" s="8"/>
      <c r="B82" s="8"/>
      <c r="C82" s="8"/>
      <c r="D82" s="4"/>
      <c r="E82" s="8"/>
      <c r="F82" s="9"/>
      <c r="H82" s="9"/>
    </row>
    <row r="83" spans="1:17">
      <c r="A83" s="8"/>
      <c r="B83" s="8"/>
      <c r="C83" s="8"/>
      <c r="D83" s="4"/>
      <c r="E83" s="8"/>
      <c r="F83" s="9"/>
      <c r="H83" s="9"/>
      <c r="I83" s="10"/>
      <c r="K83" s="11"/>
      <c r="L83" s="11"/>
      <c r="M83" s="11"/>
    </row>
    <row r="84" spans="1:17">
      <c r="A84" s="8"/>
      <c r="B84" s="8"/>
      <c r="C84" s="8"/>
      <c r="D84" s="4"/>
      <c r="E84" s="8"/>
      <c r="F84" s="9"/>
      <c r="H84" s="9"/>
      <c r="K84" s="11"/>
      <c r="L84" s="11"/>
      <c r="M84" s="11"/>
    </row>
    <row r="85" spans="1:17" ht="21">
      <c r="A85" s="7"/>
      <c r="B85" s="7"/>
      <c r="C85" s="7"/>
      <c r="D85" s="7"/>
      <c r="E85" s="7"/>
      <c r="F85" s="7"/>
      <c r="G85" s="7"/>
      <c r="H85" s="10"/>
      <c r="I85" s="7"/>
      <c r="J85" s="7"/>
      <c r="K85" s="7"/>
      <c r="L85" s="7"/>
      <c r="M85" s="7"/>
      <c r="N85" s="7"/>
      <c r="O85" s="7"/>
      <c r="Q85" s="9"/>
    </row>
    <row r="86" spans="1:17">
      <c r="A86" s="8"/>
      <c r="B86" s="8"/>
      <c r="C86" s="8"/>
      <c r="D86" s="4"/>
      <c r="E86" s="8"/>
      <c r="F86" s="12"/>
      <c r="H86" s="10"/>
      <c r="I86" s="10"/>
      <c r="K86" s="11"/>
      <c r="O86" s="10"/>
      <c r="Q86" s="9"/>
    </row>
    <row r="87" spans="1:17">
      <c r="A87" s="8"/>
      <c r="B87" s="8"/>
      <c r="C87" s="8"/>
      <c r="D87" s="4"/>
      <c r="E87" s="8"/>
      <c r="F87" s="12"/>
      <c r="H87" s="10"/>
      <c r="O87" s="10"/>
      <c r="Q87" s="9"/>
    </row>
    <row r="88" spans="1:17">
      <c r="A88" s="8"/>
      <c r="B88" s="8"/>
      <c r="C88" s="8"/>
      <c r="D88" s="4"/>
      <c r="E88" s="8"/>
      <c r="F88" s="12"/>
      <c r="H88" s="10"/>
      <c r="O88" s="10"/>
    </row>
    <row r="89" spans="1:17">
      <c r="A89" s="8"/>
      <c r="B89" s="8"/>
      <c r="C89" s="8"/>
      <c r="D89" s="4"/>
      <c r="E89" s="8"/>
      <c r="F89" s="12"/>
      <c r="H89" s="10"/>
      <c r="I89" s="10"/>
      <c r="K89" s="11"/>
      <c r="L89" s="11"/>
      <c r="M89" s="11"/>
    </row>
    <row r="90" spans="1:17">
      <c r="A90" s="8"/>
      <c r="B90" s="8"/>
      <c r="C90" s="8"/>
      <c r="D90" s="4"/>
      <c r="E90" s="8"/>
      <c r="F90" s="12"/>
      <c r="H90" s="10"/>
      <c r="K90" s="11"/>
      <c r="L90" s="11"/>
      <c r="M90" s="11"/>
    </row>
    <row r="91" spans="1:17">
      <c r="A91" s="8"/>
      <c r="B91" s="8"/>
      <c r="C91" s="8"/>
      <c r="D91" s="4"/>
      <c r="E91" s="8"/>
      <c r="F91" s="12"/>
      <c r="H91" s="10"/>
      <c r="K91" s="11"/>
      <c r="L91" s="11"/>
      <c r="M91" s="11"/>
    </row>
    <row r="92" spans="1:17">
      <c r="A92" s="8"/>
      <c r="B92" s="8"/>
      <c r="C92" s="8"/>
      <c r="D92" s="4"/>
      <c r="E92" s="8"/>
      <c r="F92" s="12"/>
      <c r="H92" s="10"/>
      <c r="I92" s="10"/>
      <c r="K92" s="11"/>
      <c r="L92" s="11"/>
      <c r="M92" s="11"/>
      <c r="O92" s="10"/>
    </row>
    <row r="93" spans="1:17">
      <c r="A93" s="8"/>
      <c r="B93" s="8"/>
      <c r="C93" s="8"/>
      <c r="D93" s="4"/>
      <c r="E93" s="8"/>
      <c r="F93" s="12"/>
      <c r="H93" s="10"/>
      <c r="K93" s="11"/>
      <c r="L93" s="11"/>
      <c r="M93" s="11"/>
      <c r="O93" s="10"/>
    </row>
    <row r="94" spans="1:17">
      <c r="A94" s="8"/>
      <c r="B94" s="8"/>
      <c r="C94" s="8"/>
      <c r="D94" s="4"/>
      <c r="E94" s="8"/>
      <c r="F94" s="12"/>
      <c r="H94" s="10"/>
      <c r="K94" s="11"/>
      <c r="L94" s="11"/>
      <c r="M94" s="11"/>
      <c r="O94" s="10"/>
    </row>
    <row r="95" spans="1:17">
      <c r="A95" s="8"/>
      <c r="B95" s="8"/>
      <c r="C95" s="8"/>
      <c r="D95" s="4"/>
      <c r="E95" s="8"/>
      <c r="F95" s="12"/>
      <c r="H95" s="10"/>
      <c r="I95" s="10"/>
      <c r="K95" s="11"/>
      <c r="L95" s="11"/>
      <c r="M95" s="11"/>
      <c r="N95" s="11"/>
    </row>
    <row r="96" spans="1:17">
      <c r="A96" s="8"/>
      <c r="B96" s="8"/>
      <c r="C96" s="8"/>
      <c r="D96" s="4"/>
      <c r="E96" s="8"/>
      <c r="F96" s="12"/>
      <c r="H96" s="10"/>
      <c r="K96" s="11"/>
      <c r="L96" s="11"/>
      <c r="M96" s="11"/>
    </row>
    <row r="97" spans="1:15">
      <c r="A97" s="8"/>
      <c r="B97" s="8"/>
      <c r="C97" s="8"/>
      <c r="D97" s="4"/>
      <c r="E97" s="8"/>
      <c r="F97" s="12"/>
      <c r="H97" s="10"/>
      <c r="K97" s="11"/>
      <c r="L97" s="11"/>
      <c r="M97" s="11"/>
    </row>
    <row r="98" spans="1:15" ht="21">
      <c r="A98" s="7"/>
      <c r="B98" s="4"/>
      <c r="C98" s="4"/>
      <c r="D98" s="4"/>
      <c r="E98" s="8"/>
      <c r="F98" s="9"/>
      <c r="H98" s="10"/>
      <c r="I98" s="10"/>
      <c r="K98" s="11"/>
      <c r="L98" s="11"/>
      <c r="M98" s="11"/>
    </row>
    <row r="99" spans="1:15">
      <c r="A99" s="2"/>
      <c r="E99" s="8"/>
      <c r="F99" s="9"/>
      <c r="H99" s="10"/>
      <c r="I99" s="10"/>
      <c r="K99" s="11"/>
      <c r="L99" s="11"/>
      <c r="M99" s="11"/>
    </row>
    <row r="100" spans="1:15">
      <c r="E100" s="8"/>
      <c r="F100" s="12"/>
      <c r="H100" s="10"/>
      <c r="I100" s="10"/>
      <c r="K100" s="11"/>
      <c r="L100" s="11"/>
      <c r="M100" s="11"/>
    </row>
    <row r="101" spans="1:15">
      <c r="E101" s="8"/>
      <c r="F101" s="12"/>
      <c r="H101" s="10"/>
      <c r="K101" s="11"/>
      <c r="L101" s="11"/>
      <c r="M101" s="11"/>
    </row>
    <row r="102" spans="1:15">
      <c r="E102" s="8"/>
      <c r="F102" s="12"/>
      <c r="H102" s="10"/>
      <c r="I102" s="10"/>
      <c r="K102" s="11"/>
      <c r="L102" s="11"/>
      <c r="M102" s="11"/>
      <c r="O102" s="10"/>
    </row>
    <row r="103" spans="1:15">
      <c r="E103" s="4"/>
      <c r="F103" s="12"/>
      <c r="H103" s="10"/>
      <c r="I103" s="10"/>
      <c r="K103" s="11"/>
      <c r="L103" s="11"/>
      <c r="M103" s="11"/>
      <c r="O103" s="10"/>
    </row>
    <row r="104" spans="1:15">
      <c r="E104" s="4"/>
      <c r="F104" s="12"/>
      <c r="H104" s="10"/>
      <c r="K104" s="11"/>
      <c r="L104" s="11"/>
      <c r="M104" s="11"/>
      <c r="O104" s="10"/>
    </row>
    <row r="105" spans="1:15">
      <c r="E105" s="4"/>
      <c r="F105" s="12"/>
      <c r="H105" s="10"/>
      <c r="I105" s="10"/>
      <c r="K105" s="11"/>
      <c r="L105" s="11"/>
      <c r="M105" s="11"/>
    </row>
    <row r="106" spans="1:15">
      <c r="E106" s="8"/>
      <c r="F106" s="12"/>
      <c r="H106" s="12"/>
      <c r="K106" s="11"/>
      <c r="L106" s="11"/>
      <c r="M106" s="11"/>
    </row>
    <row r="107" spans="1:15">
      <c r="E107" s="8"/>
      <c r="F107" s="12"/>
      <c r="H107" s="12"/>
      <c r="K107" s="11"/>
      <c r="L107" s="11"/>
      <c r="M107" s="11"/>
    </row>
    <row r="109" spans="1:15" ht="21">
      <c r="A109" s="7"/>
    </row>
    <row r="110" spans="1:15">
      <c r="E110" s="8"/>
      <c r="F110" s="12"/>
      <c r="H110" s="10"/>
      <c r="I110" s="10"/>
      <c r="K110" s="11"/>
      <c r="L110" s="11"/>
      <c r="M110" s="11"/>
      <c r="O110" s="10"/>
    </row>
    <row r="111" spans="1:15">
      <c r="E111" s="8"/>
      <c r="F111" s="12"/>
      <c r="H111" s="10"/>
      <c r="K111" s="11"/>
      <c r="L111" s="11"/>
      <c r="M111" s="11"/>
      <c r="O111" s="10"/>
    </row>
    <row r="112" spans="1:15">
      <c r="E112" s="8"/>
      <c r="F112" s="12"/>
      <c r="H112" s="10"/>
      <c r="I112" s="10"/>
      <c r="K112" s="11"/>
      <c r="L112" s="11"/>
      <c r="M112" s="11"/>
      <c r="O112" s="10"/>
    </row>
    <row r="113" spans="5:15">
      <c r="E113" s="4"/>
      <c r="F113" s="12"/>
      <c r="H113" s="10"/>
      <c r="I113" s="10"/>
      <c r="K113" s="11"/>
      <c r="L113" s="11"/>
      <c r="M113" s="11"/>
    </row>
    <row r="114" spans="5:15">
      <c r="E114" s="4"/>
      <c r="F114" s="12"/>
      <c r="H114" s="10"/>
      <c r="K114" s="11"/>
      <c r="L114" s="11"/>
      <c r="M114" s="11"/>
    </row>
    <row r="115" spans="5:15">
      <c r="E115" s="4"/>
      <c r="F115" s="12"/>
      <c r="H115" s="10"/>
      <c r="I115" s="10"/>
      <c r="K115" s="11"/>
      <c r="L115" s="11"/>
      <c r="M115" s="11"/>
    </row>
    <row r="116" spans="5:15">
      <c r="E116" s="8"/>
      <c r="F116" s="12"/>
      <c r="H116" s="10"/>
      <c r="I116" s="10"/>
      <c r="K116" s="11"/>
      <c r="L116" s="11"/>
      <c r="M116" s="11"/>
      <c r="O116" s="10"/>
    </row>
    <row r="117" spans="5:15">
      <c r="E117" s="8"/>
      <c r="F117" s="12"/>
      <c r="H117" s="10"/>
      <c r="K117" s="11"/>
      <c r="L117" s="11"/>
      <c r="M117" s="11"/>
      <c r="O117" s="10"/>
    </row>
    <row r="118" spans="5:15">
      <c r="E118" s="8"/>
      <c r="F118" s="12"/>
      <c r="H118" s="10"/>
      <c r="K118" s="11"/>
      <c r="L118" s="11"/>
      <c r="M118" s="11"/>
      <c r="O118" s="10"/>
    </row>
    <row r="119" spans="5:15">
      <c r="E119" s="8"/>
      <c r="F119" s="12"/>
      <c r="H119" s="10"/>
      <c r="I119" s="10"/>
      <c r="K119" s="11"/>
      <c r="L119" s="11"/>
      <c r="M119" s="11"/>
    </row>
    <row r="120" spans="5:15">
      <c r="E120" s="8"/>
      <c r="F120" s="12"/>
      <c r="H120" s="10"/>
      <c r="K120" s="11"/>
      <c r="L120" s="11"/>
      <c r="M120" s="11"/>
    </row>
    <row r="121" spans="5:15">
      <c r="E121" s="8"/>
      <c r="F121" s="12"/>
      <c r="H121" s="10"/>
      <c r="K121" s="11"/>
      <c r="L121" s="11"/>
      <c r="M121" s="11"/>
    </row>
  </sheetData>
  <mergeCells count="4">
    <mergeCell ref="A2:O2"/>
    <mergeCell ref="A15:O15"/>
    <mergeCell ref="A16:O16"/>
    <mergeCell ref="A41:O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2026-07-13T16:05:56Z</dcterms:created>
  <dcterms:modified xsi:type="dcterms:W3CDTF">2026-07-13T16:20:57Z</dcterms:modified>
  <cp:category/>
  <cp:contentStatus/>
</cp:coreProperties>
</file>